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5480" windowHeight="8190" tabRatio="675" activeTab="1"/>
  </bookViews>
  <sheets>
    <sheet name="Anex A1 Frmtfor AAUM disclosure" sheetId="8" r:id="rId1"/>
    <sheet name="Anex A2 Frmt AAUM stateUT wise " sheetId="9" r:id="rId2"/>
  </sheets>
  <definedNames>
    <definedName name="_xlnm._FilterDatabase" localSheetId="1" hidden="1">'Anex A2 Frmt AAUM stateUT wise '!$B$4:$L$43</definedName>
  </definedNames>
  <calcPr calcId="144525"/>
</workbook>
</file>

<file path=xl/calcChain.xml><?xml version="1.0" encoding="utf-8"?>
<calcChain xmlns="http://schemas.openxmlformats.org/spreadsheetml/2006/main">
  <c r="L42" i="9" l="1"/>
  <c r="K7" i="9"/>
  <c r="K13" i="9"/>
  <c r="K15" i="9"/>
  <c r="H42" i="9"/>
  <c r="I42" i="9"/>
  <c r="J42" i="9"/>
  <c r="BK44" i="8"/>
  <c r="BK45" i="8" s="1"/>
  <c r="BJ45" i="8"/>
  <c r="BI45" i="8"/>
  <c r="BH45" i="8"/>
  <c r="BG45" i="8"/>
  <c r="BF45" i="8"/>
  <c r="BE45" i="8"/>
  <c r="BD45" i="8"/>
  <c r="BC45" i="8"/>
  <c r="BB45" i="8"/>
  <c r="BA45" i="8"/>
  <c r="AZ45" i="8"/>
  <c r="AY45" i="8"/>
  <c r="AX45" i="8"/>
  <c r="AW45" i="8"/>
  <c r="AV45" i="8"/>
  <c r="AU45" i="8"/>
  <c r="AT45" i="8"/>
  <c r="AS45" i="8"/>
  <c r="AR45" i="8"/>
  <c r="AQ45" i="8"/>
  <c r="AP45" i="8"/>
  <c r="AO45" i="8"/>
  <c r="AN45" i="8"/>
  <c r="AM45" i="8"/>
  <c r="AL45" i="8"/>
  <c r="AK45" i="8"/>
  <c r="AJ45" i="8"/>
  <c r="AI45" i="8"/>
  <c r="AH45" i="8"/>
  <c r="AG45" i="8"/>
  <c r="AF45" i="8"/>
  <c r="AE45" i="8"/>
  <c r="AD45" i="8"/>
  <c r="AC45" i="8"/>
  <c r="AB45" i="8"/>
  <c r="AA45" i="8"/>
  <c r="Z45" i="8"/>
  <c r="Y45" i="8"/>
  <c r="X45" i="8"/>
  <c r="W45" i="8"/>
  <c r="V45" i="8"/>
  <c r="U45" i="8"/>
  <c r="T45" i="8"/>
  <c r="S45" i="8"/>
  <c r="R45" i="8"/>
  <c r="Q45" i="8"/>
  <c r="P45" i="8"/>
  <c r="O45" i="8"/>
  <c r="N45" i="8"/>
  <c r="M45" i="8"/>
  <c r="L45" i="8"/>
  <c r="K45" i="8"/>
  <c r="J45" i="8"/>
  <c r="I45" i="8"/>
  <c r="H45" i="8"/>
  <c r="G45" i="8"/>
  <c r="F45" i="8"/>
  <c r="E45" i="8"/>
  <c r="D45" i="8"/>
  <c r="C45" i="8"/>
  <c r="BK39" i="8"/>
  <c r="BK36" i="8"/>
  <c r="D52" i="8"/>
  <c r="E52" i="8"/>
  <c r="F52" i="8"/>
  <c r="G52" i="8"/>
  <c r="H52" i="8"/>
  <c r="I52" i="8"/>
  <c r="J52" i="8"/>
  <c r="K52" i="8"/>
  <c r="L52" i="8"/>
  <c r="M52" i="8"/>
  <c r="N52" i="8"/>
  <c r="O52" i="8"/>
  <c r="P52" i="8"/>
  <c r="Q52" i="8"/>
  <c r="R52" i="8"/>
  <c r="S52" i="8"/>
  <c r="T52" i="8"/>
  <c r="U52" i="8"/>
  <c r="V52" i="8"/>
  <c r="W52" i="8"/>
  <c r="X52" i="8"/>
  <c r="Y52" i="8"/>
  <c r="Z52" i="8"/>
  <c r="AA52" i="8"/>
  <c r="AB52" i="8"/>
  <c r="AC52" i="8"/>
  <c r="AD52" i="8"/>
  <c r="AE52" i="8"/>
  <c r="AF52" i="8"/>
  <c r="AG52" i="8"/>
  <c r="AH52" i="8"/>
  <c r="AI52" i="8"/>
  <c r="AJ52" i="8"/>
  <c r="AK52" i="8"/>
  <c r="AL52" i="8"/>
  <c r="AM52" i="8"/>
  <c r="AN52" i="8"/>
  <c r="AO52" i="8"/>
  <c r="AP52" i="8"/>
  <c r="AQ52" i="8"/>
  <c r="AR52" i="8"/>
  <c r="AS52" i="8"/>
  <c r="AT52" i="8"/>
  <c r="AU52" i="8"/>
  <c r="AV52" i="8"/>
  <c r="AW52" i="8"/>
  <c r="AX52" i="8"/>
  <c r="AY52" i="8"/>
  <c r="AZ52" i="8"/>
  <c r="BA52" i="8"/>
  <c r="BB52" i="8"/>
  <c r="BC52" i="8"/>
  <c r="BD52" i="8"/>
  <c r="BE52" i="8"/>
  <c r="BF52" i="8"/>
  <c r="BG52" i="8"/>
  <c r="BH52" i="8"/>
  <c r="BI52" i="8"/>
  <c r="BJ52" i="8"/>
  <c r="C52" i="8"/>
  <c r="BK51" i="8"/>
  <c r="BK38" i="8"/>
  <c r="BK40" i="8"/>
  <c r="K40" i="9" l="1"/>
  <c r="K38" i="9"/>
  <c r="K36" i="9"/>
  <c r="K34" i="9"/>
  <c r="K32" i="9"/>
  <c r="K30" i="9"/>
  <c r="K28" i="9"/>
  <c r="K26" i="9"/>
  <c r="K24" i="9"/>
  <c r="K22" i="9"/>
  <c r="K20" i="9"/>
  <c r="K18" i="9"/>
  <c r="K16" i="9"/>
  <c r="K14" i="9"/>
  <c r="K12" i="9"/>
  <c r="K10" i="9"/>
  <c r="K8" i="9"/>
  <c r="K6" i="9"/>
  <c r="K41" i="9"/>
  <c r="K39" i="9"/>
  <c r="K37" i="9"/>
  <c r="K35" i="9"/>
  <c r="K33" i="9"/>
  <c r="K31" i="9"/>
  <c r="K29" i="9"/>
  <c r="K27" i="9"/>
  <c r="K25" i="9"/>
  <c r="K23" i="9"/>
  <c r="K21" i="9"/>
  <c r="K19" i="9"/>
  <c r="K17" i="9"/>
  <c r="K11" i="9"/>
  <c r="K9" i="9"/>
  <c r="D42" i="9"/>
  <c r="G42" i="9"/>
  <c r="E42" i="9"/>
  <c r="F42" i="9"/>
  <c r="BK8" i="8"/>
  <c r="BK9" i="8" s="1"/>
  <c r="C9" i="8"/>
  <c r="D9" i="8"/>
  <c r="E9" i="8"/>
  <c r="F9" i="8"/>
  <c r="G9" i="8"/>
  <c r="H9" i="8"/>
  <c r="I9" i="8"/>
  <c r="J9" i="8"/>
  <c r="K9" i="8"/>
  <c r="L9" i="8"/>
  <c r="M9" i="8"/>
  <c r="N9" i="8"/>
  <c r="O9" i="8"/>
  <c r="P9" i="8"/>
  <c r="Q9" i="8"/>
  <c r="R9" i="8"/>
  <c r="S9" i="8"/>
  <c r="T9" i="8"/>
  <c r="U9" i="8"/>
  <c r="V9" i="8"/>
  <c r="W9" i="8"/>
  <c r="X9" i="8"/>
  <c r="Y9" i="8"/>
  <c r="Z9" i="8"/>
  <c r="AA9" i="8"/>
  <c r="AB9" i="8"/>
  <c r="AC9" i="8"/>
  <c r="AD9" i="8"/>
  <c r="AE9" i="8"/>
  <c r="AF9" i="8"/>
  <c r="AG9" i="8"/>
  <c r="AH9" i="8"/>
  <c r="AI9" i="8"/>
  <c r="AJ9" i="8"/>
  <c r="AK9" i="8"/>
  <c r="AL9" i="8"/>
  <c r="AM9" i="8"/>
  <c r="AN9" i="8"/>
  <c r="AO9" i="8"/>
  <c r="AP9" i="8"/>
  <c r="AQ9" i="8"/>
  <c r="AR9" i="8"/>
  <c r="AS9" i="8"/>
  <c r="AT9" i="8"/>
  <c r="AU9" i="8"/>
  <c r="AV9" i="8"/>
  <c r="AW9" i="8"/>
  <c r="AX9" i="8"/>
  <c r="AY9" i="8"/>
  <c r="AZ9" i="8"/>
  <c r="BA9" i="8"/>
  <c r="BB9" i="8"/>
  <c r="BC9" i="8"/>
  <c r="BD9" i="8"/>
  <c r="BE9" i="8"/>
  <c r="BF9" i="8"/>
  <c r="BG9" i="8"/>
  <c r="BH9" i="8"/>
  <c r="BI9" i="8"/>
  <c r="BJ9" i="8"/>
  <c r="BK11" i="8"/>
  <c r="BK12" i="8" s="1"/>
  <c r="C12" i="8"/>
  <c r="D12" i="8"/>
  <c r="E12" i="8"/>
  <c r="F12" i="8"/>
  <c r="G12" i="8"/>
  <c r="H12" i="8"/>
  <c r="I12" i="8"/>
  <c r="J12" i="8"/>
  <c r="K12" i="8"/>
  <c r="L12" i="8"/>
  <c r="M12" i="8"/>
  <c r="N12" i="8"/>
  <c r="O12" i="8"/>
  <c r="P12" i="8"/>
  <c r="Q12" i="8"/>
  <c r="R12" i="8"/>
  <c r="S12" i="8"/>
  <c r="T12" i="8"/>
  <c r="U12" i="8"/>
  <c r="V12" i="8"/>
  <c r="W12" i="8"/>
  <c r="X12" i="8"/>
  <c r="Y12" i="8"/>
  <c r="Z12" i="8"/>
  <c r="AA12" i="8"/>
  <c r="AB12" i="8"/>
  <c r="AC12" i="8"/>
  <c r="AD12" i="8"/>
  <c r="AE12" i="8"/>
  <c r="AF12" i="8"/>
  <c r="AG12" i="8"/>
  <c r="AH12" i="8"/>
  <c r="AI12" i="8"/>
  <c r="AJ12" i="8"/>
  <c r="AK12" i="8"/>
  <c r="AL12" i="8"/>
  <c r="AM12" i="8"/>
  <c r="AN12" i="8"/>
  <c r="AO12" i="8"/>
  <c r="AP12" i="8"/>
  <c r="AQ12" i="8"/>
  <c r="AR12" i="8"/>
  <c r="AS12" i="8"/>
  <c r="AT12" i="8"/>
  <c r="AU12" i="8"/>
  <c r="AV12" i="8"/>
  <c r="AW12" i="8"/>
  <c r="AX12" i="8"/>
  <c r="AY12" i="8"/>
  <c r="AZ12" i="8"/>
  <c r="BA12" i="8"/>
  <c r="BB12" i="8"/>
  <c r="BC12" i="8"/>
  <c r="BD12" i="8"/>
  <c r="BE12" i="8"/>
  <c r="BF12" i="8"/>
  <c r="BG12" i="8"/>
  <c r="BH12" i="8"/>
  <c r="BI12" i="8"/>
  <c r="BJ12" i="8"/>
  <c r="BK14" i="8"/>
  <c r="C15" i="8"/>
  <c r="D15" i="8"/>
  <c r="E15" i="8"/>
  <c r="F15" i="8"/>
  <c r="G15" i="8"/>
  <c r="H15" i="8"/>
  <c r="I15" i="8"/>
  <c r="J15" i="8"/>
  <c r="K15" i="8"/>
  <c r="L15" i="8"/>
  <c r="M15" i="8"/>
  <c r="N15" i="8"/>
  <c r="O15" i="8"/>
  <c r="P15" i="8"/>
  <c r="Q15" i="8"/>
  <c r="R15" i="8"/>
  <c r="S15" i="8"/>
  <c r="T15" i="8"/>
  <c r="U15" i="8"/>
  <c r="V15" i="8"/>
  <c r="W15" i="8"/>
  <c r="X15" i="8"/>
  <c r="Y15" i="8"/>
  <c r="Z15" i="8"/>
  <c r="AA15" i="8"/>
  <c r="AB15" i="8"/>
  <c r="AC15" i="8"/>
  <c r="AD15" i="8"/>
  <c r="AE15" i="8"/>
  <c r="AF15" i="8"/>
  <c r="AG15" i="8"/>
  <c r="AH15" i="8"/>
  <c r="AI15" i="8"/>
  <c r="AJ15" i="8"/>
  <c r="AK15" i="8"/>
  <c r="AL15" i="8"/>
  <c r="AM15" i="8"/>
  <c r="AN15" i="8"/>
  <c r="AO15" i="8"/>
  <c r="AP15" i="8"/>
  <c r="AQ15" i="8"/>
  <c r="AR15" i="8"/>
  <c r="AS15" i="8"/>
  <c r="AT15" i="8"/>
  <c r="AU15" i="8"/>
  <c r="AV15" i="8"/>
  <c r="AW15" i="8"/>
  <c r="AX15" i="8"/>
  <c r="AY15" i="8"/>
  <c r="AZ15" i="8"/>
  <c r="BA15" i="8"/>
  <c r="BB15" i="8"/>
  <c r="BC15" i="8"/>
  <c r="BD15" i="8"/>
  <c r="BE15" i="8"/>
  <c r="BF15" i="8"/>
  <c r="BG15" i="8"/>
  <c r="BH15" i="8"/>
  <c r="BI15" i="8"/>
  <c r="BJ15" i="8"/>
  <c r="BK17" i="8"/>
  <c r="BK18" i="8" s="1"/>
  <c r="C18" i="8"/>
  <c r="D18" i="8"/>
  <c r="E18" i="8"/>
  <c r="F18" i="8"/>
  <c r="G18" i="8"/>
  <c r="H18" i="8"/>
  <c r="I18" i="8"/>
  <c r="J18" i="8"/>
  <c r="K18" i="8"/>
  <c r="L18" i="8"/>
  <c r="M18" i="8"/>
  <c r="N18" i="8"/>
  <c r="O18" i="8"/>
  <c r="P18" i="8"/>
  <c r="Q18" i="8"/>
  <c r="R18" i="8"/>
  <c r="S18" i="8"/>
  <c r="T18" i="8"/>
  <c r="U18" i="8"/>
  <c r="V18" i="8"/>
  <c r="W18" i="8"/>
  <c r="X18" i="8"/>
  <c r="Y18" i="8"/>
  <c r="Z18" i="8"/>
  <c r="AA18" i="8"/>
  <c r="AB18" i="8"/>
  <c r="AC18" i="8"/>
  <c r="AD18" i="8"/>
  <c r="AE18" i="8"/>
  <c r="AF18" i="8"/>
  <c r="AG18" i="8"/>
  <c r="AH18" i="8"/>
  <c r="AI18" i="8"/>
  <c r="AJ18" i="8"/>
  <c r="AK18" i="8"/>
  <c r="AL18" i="8"/>
  <c r="AM18" i="8"/>
  <c r="AN18" i="8"/>
  <c r="AO18" i="8"/>
  <c r="AP18" i="8"/>
  <c r="AQ18" i="8"/>
  <c r="AR18" i="8"/>
  <c r="AS18" i="8"/>
  <c r="AT18" i="8"/>
  <c r="AU18" i="8"/>
  <c r="AV18" i="8"/>
  <c r="AW18" i="8"/>
  <c r="AX18" i="8"/>
  <c r="AY18" i="8"/>
  <c r="AZ18" i="8"/>
  <c r="BA18" i="8"/>
  <c r="BB18" i="8"/>
  <c r="BC18" i="8"/>
  <c r="BD18" i="8"/>
  <c r="BE18" i="8"/>
  <c r="BF18" i="8"/>
  <c r="BG18" i="8"/>
  <c r="BH18" i="8"/>
  <c r="BI18" i="8"/>
  <c r="BJ18" i="8"/>
  <c r="BK20" i="8"/>
  <c r="BK21" i="8" s="1"/>
  <c r="C21" i="8"/>
  <c r="D21" i="8"/>
  <c r="E21" i="8"/>
  <c r="F21" i="8"/>
  <c r="G21" i="8"/>
  <c r="H21" i="8"/>
  <c r="I21" i="8"/>
  <c r="J21" i="8"/>
  <c r="K21" i="8"/>
  <c r="L21" i="8"/>
  <c r="M21" i="8"/>
  <c r="N21" i="8"/>
  <c r="O21" i="8"/>
  <c r="P21" i="8"/>
  <c r="Q21" i="8"/>
  <c r="R21" i="8"/>
  <c r="S21" i="8"/>
  <c r="T21" i="8"/>
  <c r="U21" i="8"/>
  <c r="V21" i="8"/>
  <c r="W21" i="8"/>
  <c r="X21" i="8"/>
  <c r="Y21" i="8"/>
  <c r="Z21" i="8"/>
  <c r="AA21" i="8"/>
  <c r="AB21" i="8"/>
  <c r="AC21" i="8"/>
  <c r="AD21" i="8"/>
  <c r="AE21" i="8"/>
  <c r="AF21" i="8"/>
  <c r="AG21" i="8"/>
  <c r="AH21" i="8"/>
  <c r="AI21" i="8"/>
  <c r="AJ21" i="8"/>
  <c r="AK21" i="8"/>
  <c r="AL21" i="8"/>
  <c r="AM21" i="8"/>
  <c r="AN21" i="8"/>
  <c r="AO21" i="8"/>
  <c r="AP21" i="8"/>
  <c r="AQ21" i="8"/>
  <c r="AR21" i="8"/>
  <c r="AS21" i="8"/>
  <c r="AT21" i="8"/>
  <c r="AU21" i="8"/>
  <c r="AV21" i="8"/>
  <c r="AW21" i="8"/>
  <c r="AX21" i="8"/>
  <c r="AY21" i="8"/>
  <c r="AZ21" i="8"/>
  <c r="BA21" i="8"/>
  <c r="BB21" i="8"/>
  <c r="BC21" i="8"/>
  <c r="BD21" i="8"/>
  <c r="BE21" i="8"/>
  <c r="BF21" i="8"/>
  <c r="BG21" i="8"/>
  <c r="BH21" i="8"/>
  <c r="BI21" i="8"/>
  <c r="BJ21" i="8"/>
  <c r="BK23" i="8"/>
  <c r="BK24" i="8"/>
  <c r="BK25" i="8"/>
  <c r="BK26" i="8"/>
  <c r="C27" i="8"/>
  <c r="D27" i="8"/>
  <c r="E27" i="8"/>
  <c r="F27" i="8"/>
  <c r="G27" i="8"/>
  <c r="H27" i="8"/>
  <c r="I27" i="8"/>
  <c r="J27" i="8"/>
  <c r="K27" i="8"/>
  <c r="L27" i="8"/>
  <c r="M27" i="8"/>
  <c r="N27" i="8"/>
  <c r="O27" i="8"/>
  <c r="P27" i="8"/>
  <c r="Q27" i="8"/>
  <c r="R27" i="8"/>
  <c r="S27" i="8"/>
  <c r="T27" i="8"/>
  <c r="U27" i="8"/>
  <c r="V27" i="8"/>
  <c r="W27" i="8"/>
  <c r="X27" i="8"/>
  <c r="Y27" i="8"/>
  <c r="Z27" i="8"/>
  <c r="AA27" i="8"/>
  <c r="AB27" i="8"/>
  <c r="AC27" i="8"/>
  <c r="AD27" i="8"/>
  <c r="AE27" i="8"/>
  <c r="AF27" i="8"/>
  <c r="AG27" i="8"/>
  <c r="AH27" i="8"/>
  <c r="AI27" i="8"/>
  <c r="AJ27" i="8"/>
  <c r="AK27" i="8"/>
  <c r="AL27" i="8"/>
  <c r="AM27" i="8"/>
  <c r="AN27" i="8"/>
  <c r="AO27" i="8"/>
  <c r="AP27" i="8"/>
  <c r="AQ27" i="8"/>
  <c r="AR27" i="8"/>
  <c r="AS27" i="8"/>
  <c r="AT27" i="8"/>
  <c r="AU27" i="8"/>
  <c r="AV27" i="8"/>
  <c r="AW27" i="8"/>
  <c r="AX27" i="8"/>
  <c r="AY27" i="8"/>
  <c r="AZ27" i="8"/>
  <c r="BA27" i="8"/>
  <c r="BB27" i="8"/>
  <c r="BC27" i="8"/>
  <c r="BD27" i="8"/>
  <c r="BE27" i="8"/>
  <c r="BF27" i="8"/>
  <c r="BG27" i="8"/>
  <c r="BH27" i="8"/>
  <c r="BI27" i="8"/>
  <c r="BJ27" i="8"/>
  <c r="BK32" i="8"/>
  <c r="BK33" i="8" s="1"/>
  <c r="C33" i="8"/>
  <c r="D33" i="8"/>
  <c r="E33" i="8"/>
  <c r="F33" i="8"/>
  <c r="G33" i="8"/>
  <c r="H33" i="8"/>
  <c r="I33" i="8"/>
  <c r="J33" i="8"/>
  <c r="K33" i="8"/>
  <c r="L33" i="8"/>
  <c r="M33" i="8"/>
  <c r="N33" i="8"/>
  <c r="O33" i="8"/>
  <c r="P33" i="8"/>
  <c r="Q33" i="8"/>
  <c r="R33" i="8"/>
  <c r="S33" i="8"/>
  <c r="T33" i="8"/>
  <c r="U33" i="8"/>
  <c r="V33" i="8"/>
  <c r="W33" i="8"/>
  <c r="X33" i="8"/>
  <c r="Y33" i="8"/>
  <c r="Z33" i="8"/>
  <c r="AA33" i="8"/>
  <c r="AB33" i="8"/>
  <c r="AC33" i="8"/>
  <c r="AD33" i="8"/>
  <c r="AE33" i="8"/>
  <c r="AF33" i="8"/>
  <c r="AG33" i="8"/>
  <c r="AH33" i="8"/>
  <c r="AI33" i="8"/>
  <c r="AJ33" i="8"/>
  <c r="AK33" i="8"/>
  <c r="AL33" i="8"/>
  <c r="AM33" i="8"/>
  <c r="AN33" i="8"/>
  <c r="AO33" i="8"/>
  <c r="AP33" i="8"/>
  <c r="AQ33" i="8"/>
  <c r="AR33" i="8"/>
  <c r="AS33" i="8"/>
  <c r="AT33" i="8"/>
  <c r="AU33" i="8"/>
  <c r="AV33" i="8"/>
  <c r="AW33" i="8"/>
  <c r="AX33" i="8"/>
  <c r="AY33" i="8"/>
  <c r="AZ33" i="8"/>
  <c r="BA33" i="8"/>
  <c r="BB33" i="8"/>
  <c r="BC33" i="8"/>
  <c r="BD33" i="8"/>
  <c r="BE33" i="8"/>
  <c r="BF33" i="8"/>
  <c r="BG33" i="8"/>
  <c r="BH33" i="8"/>
  <c r="BI33" i="8"/>
  <c r="BJ33" i="8"/>
  <c r="BK35" i="8"/>
  <c r="BK37" i="8"/>
  <c r="BK41" i="8"/>
  <c r="BK42" i="8"/>
  <c r="BK43" i="8"/>
  <c r="N46" i="8"/>
  <c r="BK50" i="8"/>
  <c r="BK52" i="8" s="1"/>
  <c r="BK56" i="8"/>
  <c r="C57" i="8"/>
  <c r="C61" i="8" s="1"/>
  <c r="D57" i="8"/>
  <c r="E57" i="8"/>
  <c r="F57" i="8"/>
  <c r="G57" i="8"/>
  <c r="H57" i="8"/>
  <c r="I57" i="8"/>
  <c r="J57" i="8"/>
  <c r="K57" i="8"/>
  <c r="K61" i="8" s="1"/>
  <c r="L57" i="8"/>
  <c r="M57" i="8"/>
  <c r="N57" i="8"/>
  <c r="O57" i="8"/>
  <c r="P57" i="8"/>
  <c r="Q57" i="8"/>
  <c r="R57" i="8"/>
  <c r="S57" i="8"/>
  <c r="T57" i="8"/>
  <c r="U57" i="8"/>
  <c r="V57" i="8"/>
  <c r="W57" i="8"/>
  <c r="X57" i="8"/>
  <c r="Y57" i="8"/>
  <c r="Z57" i="8"/>
  <c r="AA57" i="8"/>
  <c r="AB57" i="8"/>
  <c r="AC57" i="8"/>
  <c r="AD57" i="8"/>
  <c r="AE57" i="8"/>
  <c r="AF57" i="8"/>
  <c r="AG57" i="8"/>
  <c r="AH57" i="8"/>
  <c r="AI57" i="8"/>
  <c r="AJ57" i="8"/>
  <c r="AK57" i="8"/>
  <c r="AL57" i="8"/>
  <c r="AM57" i="8"/>
  <c r="AN57" i="8"/>
  <c r="AO57" i="8"/>
  <c r="AP57" i="8"/>
  <c r="AQ57" i="8"/>
  <c r="AR57" i="8"/>
  <c r="AS57" i="8"/>
  <c r="AT57" i="8"/>
  <c r="AU57" i="8"/>
  <c r="AV57" i="8"/>
  <c r="AW57" i="8"/>
  <c r="AX57" i="8"/>
  <c r="AY57" i="8"/>
  <c r="AZ57" i="8"/>
  <c r="BA57" i="8"/>
  <c r="BB57" i="8"/>
  <c r="BC57" i="8"/>
  <c r="BD57" i="8"/>
  <c r="BE57" i="8"/>
  <c r="BF57" i="8"/>
  <c r="BG57" i="8"/>
  <c r="BH57" i="8"/>
  <c r="BI57" i="8"/>
  <c r="BJ57" i="8"/>
  <c r="BK59" i="8"/>
  <c r="BK60" i="8" s="1"/>
  <c r="C60" i="8"/>
  <c r="D60" i="8"/>
  <c r="E60" i="8"/>
  <c r="F60" i="8"/>
  <c r="G60" i="8"/>
  <c r="H60" i="8"/>
  <c r="I60" i="8"/>
  <c r="J60" i="8"/>
  <c r="K60" i="8"/>
  <c r="L60" i="8"/>
  <c r="M60" i="8"/>
  <c r="N60" i="8"/>
  <c r="O60" i="8"/>
  <c r="P60" i="8"/>
  <c r="Q60" i="8"/>
  <c r="R60" i="8"/>
  <c r="S60" i="8"/>
  <c r="T60" i="8"/>
  <c r="T61" i="8" s="1"/>
  <c r="U60" i="8"/>
  <c r="V60" i="8"/>
  <c r="W60" i="8"/>
  <c r="X60" i="8"/>
  <c r="Y60" i="8"/>
  <c r="Z60" i="8"/>
  <c r="AA60" i="8"/>
  <c r="AB60" i="8"/>
  <c r="AB61" i="8" s="1"/>
  <c r="AC60" i="8"/>
  <c r="AD60" i="8"/>
  <c r="AE60" i="8"/>
  <c r="AF60" i="8"/>
  <c r="AG60" i="8"/>
  <c r="AH60" i="8"/>
  <c r="AI60" i="8"/>
  <c r="AJ60" i="8"/>
  <c r="AJ61" i="8" s="1"/>
  <c r="AK60" i="8"/>
  <c r="AL60" i="8"/>
  <c r="AM60" i="8"/>
  <c r="AN60" i="8"/>
  <c r="AO60" i="8"/>
  <c r="AP60" i="8"/>
  <c r="AQ60" i="8"/>
  <c r="AR60" i="8"/>
  <c r="AR61" i="8" s="1"/>
  <c r="AS60" i="8"/>
  <c r="AT60" i="8"/>
  <c r="AU60" i="8"/>
  <c r="AV60" i="8"/>
  <c r="AW60" i="8"/>
  <c r="AX60" i="8"/>
  <c r="AY60" i="8"/>
  <c r="AZ60" i="8"/>
  <c r="AZ61" i="8" s="1"/>
  <c r="BA60" i="8"/>
  <c r="BB60" i="8"/>
  <c r="BC60" i="8"/>
  <c r="BD60" i="8"/>
  <c r="BE60" i="8"/>
  <c r="BF60" i="8"/>
  <c r="BG60" i="8"/>
  <c r="BH60" i="8"/>
  <c r="BH61" i="8" s="1"/>
  <c r="BI60" i="8"/>
  <c r="BJ60" i="8"/>
  <c r="G61" i="8"/>
  <c r="P61" i="8"/>
  <c r="X61" i="8"/>
  <c r="AF61" i="8"/>
  <c r="AN61" i="8"/>
  <c r="AV61" i="8"/>
  <c r="BD61" i="8"/>
  <c r="BK65" i="8"/>
  <c r="BK66" i="8" s="1"/>
  <c r="C66" i="8"/>
  <c r="D66" i="8"/>
  <c r="E66" i="8"/>
  <c r="F66" i="8"/>
  <c r="G66" i="8"/>
  <c r="H66" i="8"/>
  <c r="I66" i="8"/>
  <c r="J66" i="8"/>
  <c r="K66" i="8"/>
  <c r="L66" i="8"/>
  <c r="M66" i="8"/>
  <c r="N66" i="8"/>
  <c r="O66" i="8"/>
  <c r="P66" i="8"/>
  <c r="Q66" i="8"/>
  <c r="R66" i="8"/>
  <c r="S66" i="8"/>
  <c r="T66" i="8"/>
  <c r="U66" i="8"/>
  <c r="V66" i="8"/>
  <c r="W66" i="8"/>
  <c r="X66" i="8"/>
  <c r="Y66" i="8"/>
  <c r="Z66" i="8"/>
  <c r="AA66" i="8"/>
  <c r="AB66" i="8"/>
  <c r="AC66" i="8"/>
  <c r="AD66" i="8"/>
  <c r="AE66" i="8"/>
  <c r="AF66" i="8"/>
  <c r="AG66" i="8"/>
  <c r="AH66" i="8"/>
  <c r="AI66" i="8"/>
  <c r="AJ66" i="8"/>
  <c r="AK66" i="8"/>
  <c r="AL66" i="8"/>
  <c r="AM66" i="8"/>
  <c r="AN66" i="8"/>
  <c r="AO66" i="8"/>
  <c r="AP66" i="8"/>
  <c r="AQ66" i="8"/>
  <c r="AR66" i="8"/>
  <c r="AS66" i="8"/>
  <c r="AT66" i="8"/>
  <c r="AU66" i="8"/>
  <c r="AV66" i="8"/>
  <c r="AW66" i="8"/>
  <c r="AX66" i="8"/>
  <c r="AY66" i="8"/>
  <c r="AZ66" i="8"/>
  <c r="BA66" i="8"/>
  <c r="BB66" i="8"/>
  <c r="BC66" i="8"/>
  <c r="BD66" i="8"/>
  <c r="BE66" i="8"/>
  <c r="BF66" i="8"/>
  <c r="BG66" i="8"/>
  <c r="BH66" i="8"/>
  <c r="BI66" i="8"/>
  <c r="BJ66" i="8"/>
  <c r="BK71" i="8"/>
  <c r="BK72" i="8" s="1"/>
  <c r="C72" i="8"/>
  <c r="D72" i="8"/>
  <c r="E72" i="8"/>
  <c r="F72" i="8"/>
  <c r="G72" i="8"/>
  <c r="H72" i="8"/>
  <c r="I72" i="8"/>
  <c r="J72" i="8"/>
  <c r="K72" i="8"/>
  <c r="L72" i="8"/>
  <c r="M72" i="8"/>
  <c r="N72" i="8"/>
  <c r="O72" i="8"/>
  <c r="P72" i="8"/>
  <c r="Q72" i="8"/>
  <c r="R72" i="8"/>
  <c r="S72" i="8"/>
  <c r="T72" i="8"/>
  <c r="U72" i="8"/>
  <c r="V72" i="8"/>
  <c r="W72" i="8"/>
  <c r="X72" i="8"/>
  <c r="Y72" i="8"/>
  <c r="Z72" i="8"/>
  <c r="AA72" i="8"/>
  <c r="AB72" i="8"/>
  <c r="AC72" i="8"/>
  <c r="AD72" i="8"/>
  <c r="AE72" i="8"/>
  <c r="AF72" i="8"/>
  <c r="AG72" i="8"/>
  <c r="AH72" i="8"/>
  <c r="AI72" i="8"/>
  <c r="AJ72" i="8"/>
  <c r="AK72" i="8"/>
  <c r="AL72" i="8"/>
  <c r="AM72" i="8"/>
  <c r="AN72" i="8"/>
  <c r="AO72" i="8"/>
  <c r="AP72" i="8"/>
  <c r="AQ72" i="8"/>
  <c r="AR72" i="8"/>
  <c r="AS72" i="8"/>
  <c r="AT72" i="8"/>
  <c r="AU72" i="8"/>
  <c r="AV72" i="8"/>
  <c r="AW72" i="8"/>
  <c r="AX72" i="8"/>
  <c r="AY72" i="8"/>
  <c r="AZ72" i="8"/>
  <c r="BA72" i="8"/>
  <c r="BB72" i="8"/>
  <c r="BC72" i="8"/>
  <c r="BD72" i="8"/>
  <c r="BE72" i="8"/>
  <c r="BF72" i="8"/>
  <c r="BG72" i="8"/>
  <c r="BH72" i="8"/>
  <c r="BI72" i="8"/>
  <c r="BJ72" i="8"/>
  <c r="K5" i="9" l="1"/>
  <c r="K42" i="9" s="1"/>
  <c r="G46" i="8"/>
  <c r="E61" i="8"/>
  <c r="BJ61" i="8"/>
  <c r="BF61" i="8"/>
  <c r="BB61" i="8"/>
  <c r="AX61" i="8"/>
  <c r="AT61" i="8"/>
  <c r="AP61" i="8"/>
  <c r="AL61" i="8"/>
  <c r="AH61" i="8"/>
  <c r="AD61" i="8"/>
  <c r="Z61" i="8"/>
  <c r="V61" i="8"/>
  <c r="R61" i="8"/>
  <c r="N61" i="8"/>
  <c r="BJ46" i="8"/>
  <c r="BH46" i="8"/>
  <c r="BF46" i="8"/>
  <c r="BD46" i="8"/>
  <c r="BB46" i="8"/>
  <c r="AZ46" i="8"/>
  <c r="AX46" i="8"/>
  <c r="AV46" i="8"/>
  <c r="AT46" i="8"/>
  <c r="AR46" i="8"/>
  <c r="AP46" i="8"/>
  <c r="AN46" i="8"/>
  <c r="AL46" i="8"/>
  <c r="AJ46" i="8"/>
  <c r="AH46" i="8"/>
  <c r="AF46" i="8"/>
  <c r="AD46" i="8"/>
  <c r="AB46" i="8"/>
  <c r="Z46" i="8"/>
  <c r="X46" i="8"/>
  <c r="V46" i="8"/>
  <c r="T46" i="8"/>
  <c r="R46" i="8"/>
  <c r="P46" i="8"/>
  <c r="L46" i="8"/>
  <c r="J46" i="8"/>
  <c r="H46" i="8"/>
  <c r="F46" i="8"/>
  <c r="R28" i="8"/>
  <c r="R68" i="8" s="1"/>
  <c r="I61" i="8"/>
  <c r="AE28" i="8"/>
  <c r="Y28" i="8"/>
  <c r="BK57" i="8"/>
  <c r="BK61" i="8" s="1"/>
  <c r="AL28" i="8"/>
  <c r="BI46" i="8"/>
  <c r="BG46" i="8"/>
  <c r="BE46" i="8"/>
  <c r="BC46" i="8"/>
  <c r="BA46" i="8"/>
  <c r="AY46" i="8"/>
  <c r="AW46" i="8"/>
  <c r="AU46" i="8"/>
  <c r="AS46" i="8"/>
  <c r="AQ46" i="8"/>
  <c r="AO46" i="8"/>
  <c r="AM46" i="8"/>
  <c r="AK46" i="8"/>
  <c r="AI46" i="8"/>
  <c r="AG46" i="8"/>
  <c r="AE46" i="8"/>
  <c r="AC46" i="8"/>
  <c r="AA46" i="8"/>
  <c r="Y46" i="8"/>
  <c r="W46" i="8"/>
  <c r="U46" i="8"/>
  <c r="Q46" i="8"/>
  <c r="O46" i="8"/>
  <c r="M46" i="8"/>
  <c r="K46" i="8"/>
  <c r="I46" i="8"/>
  <c r="E46" i="8"/>
  <c r="C46" i="8"/>
  <c r="BB28" i="8"/>
  <c r="BB68" i="8" s="1"/>
  <c r="BJ28" i="8"/>
  <c r="AT28" i="8"/>
  <c r="AT68" i="8" s="1"/>
  <c r="H28" i="8"/>
  <c r="BH28" i="8"/>
  <c r="BF28" i="8"/>
  <c r="BD28" i="8"/>
  <c r="AZ28" i="8"/>
  <c r="AZ68" i="8" s="1"/>
  <c r="AX28" i="8"/>
  <c r="AX68" i="8" s="1"/>
  <c r="AV28" i="8"/>
  <c r="AV68" i="8" s="1"/>
  <c r="AR28" i="8"/>
  <c r="AP28" i="8"/>
  <c r="AN28" i="8"/>
  <c r="AJ28" i="8"/>
  <c r="AJ68" i="8" s="1"/>
  <c r="AH28" i="8"/>
  <c r="AH68" i="8" s="1"/>
  <c r="Z28" i="8"/>
  <c r="X28" i="8"/>
  <c r="AA28" i="8"/>
  <c r="W28" i="8"/>
  <c r="T28" i="8"/>
  <c r="T68" i="8" s="1"/>
  <c r="P28" i="8"/>
  <c r="N28" i="8"/>
  <c r="N68" i="8" s="1"/>
  <c r="L28" i="8"/>
  <c r="F28" i="8"/>
  <c r="J61" i="8"/>
  <c r="H61" i="8"/>
  <c r="F61" i="8"/>
  <c r="D61" i="8"/>
  <c r="BI61" i="8"/>
  <c r="BG61" i="8"/>
  <c r="BE61" i="8"/>
  <c r="BC61" i="8"/>
  <c r="BA61" i="8"/>
  <c r="AY61" i="8"/>
  <c r="AW61" i="8"/>
  <c r="AU61" i="8"/>
  <c r="AS61" i="8"/>
  <c r="AQ61" i="8"/>
  <c r="AO61" i="8"/>
  <c r="AM61" i="8"/>
  <c r="AK61" i="8"/>
  <c r="AI61" i="8"/>
  <c r="AG61" i="8"/>
  <c r="AE61" i="8"/>
  <c r="AC61" i="8"/>
  <c r="AA61" i="8"/>
  <c r="Y61" i="8"/>
  <c r="W61" i="8"/>
  <c r="U61" i="8"/>
  <c r="S61" i="8"/>
  <c r="Q61" i="8"/>
  <c r="O61" i="8"/>
  <c r="M61" i="8"/>
  <c r="AF28" i="8"/>
  <c r="AF68" i="8" s="1"/>
  <c r="AD28" i="8"/>
  <c r="AD68" i="8" s="1"/>
  <c r="AB28" i="8"/>
  <c r="AB68" i="8" s="1"/>
  <c r="J28" i="8"/>
  <c r="D28" i="8"/>
  <c r="BI28" i="8"/>
  <c r="BI68" i="8" s="1"/>
  <c r="BG28" i="8"/>
  <c r="BE28" i="8"/>
  <c r="BE68" i="8" s="1"/>
  <c r="BC28" i="8"/>
  <c r="BC68" i="8" s="1"/>
  <c r="BA28" i="8"/>
  <c r="BA68" i="8" s="1"/>
  <c r="AY28" i="8"/>
  <c r="AW28" i="8"/>
  <c r="AW68" i="8" s="1"/>
  <c r="AU28" i="8"/>
  <c r="L61" i="8"/>
  <c r="AS28" i="8"/>
  <c r="AQ28" i="8"/>
  <c r="AO28" i="8"/>
  <c r="AM28" i="8"/>
  <c r="AK28" i="8"/>
  <c r="AI28" i="8"/>
  <c r="AG28" i="8"/>
  <c r="AC28" i="8"/>
  <c r="U28" i="8"/>
  <c r="S28" i="8"/>
  <c r="Q28" i="8"/>
  <c r="O28" i="8"/>
  <c r="M28" i="8"/>
  <c r="K28" i="8"/>
  <c r="G28" i="8"/>
  <c r="G68" i="8" s="1"/>
  <c r="E28" i="8"/>
  <c r="C28" i="8"/>
  <c r="S46" i="8"/>
  <c r="BK46" i="8"/>
  <c r="D46" i="8"/>
  <c r="V28" i="8"/>
  <c r="BK27" i="8"/>
  <c r="BK15" i="8"/>
  <c r="I28" i="8"/>
  <c r="F68" i="8" l="1"/>
  <c r="BF68" i="8"/>
  <c r="U68" i="8"/>
  <c r="AG68" i="8"/>
  <c r="AK68" i="8"/>
  <c r="AO68" i="8"/>
  <c r="AS68" i="8"/>
  <c r="V68" i="8"/>
  <c r="Z68" i="8"/>
  <c r="AP68" i="8"/>
  <c r="BJ68" i="8"/>
  <c r="AL68" i="8"/>
  <c r="I68" i="8"/>
  <c r="J68" i="8"/>
  <c r="P68" i="8"/>
  <c r="X68" i="8"/>
  <c r="AN68" i="8"/>
  <c r="AR68" i="8"/>
  <c r="BD68" i="8"/>
  <c r="BH68" i="8"/>
  <c r="E68" i="8"/>
  <c r="K68" i="8"/>
  <c r="AC68" i="8"/>
  <c r="H68" i="8"/>
  <c r="Y68" i="8"/>
  <c r="AA68" i="8"/>
  <c r="C68" i="8"/>
  <c r="M68" i="8"/>
  <c r="Q68" i="8"/>
  <c r="AY68" i="8"/>
  <c r="BG68" i="8"/>
  <c r="AE68" i="8"/>
  <c r="W68" i="8"/>
  <c r="L68" i="8"/>
  <c r="AM68" i="8"/>
  <c r="D68" i="8"/>
  <c r="S68" i="8"/>
  <c r="O68" i="8"/>
  <c r="AI68" i="8"/>
  <c r="AQ68" i="8"/>
  <c r="AU68" i="8"/>
  <c r="BK28" i="8"/>
  <c r="BK68" i="8" s="1"/>
</calcChain>
</file>

<file path=xl/sharedStrings.xml><?xml version="1.0" encoding="utf-8"?>
<sst xmlns="http://schemas.openxmlformats.org/spreadsheetml/2006/main" count="176" uniqueCount="131">
  <si>
    <t>A</t>
  </si>
  <si>
    <t>B</t>
  </si>
  <si>
    <t>ELSS</t>
  </si>
  <si>
    <t>Gilt</t>
  </si>
  <si>
    <t>D</t>
  </si>
  <si>
    <t>F</t>
  </si>
  <si>
    <t>INCOME / DEBT ORIENTED SCHEMES</t>
  </si>
  <si>
    <t>GROWTH / EQUITY ORIENTED SCHEMES</t>
  </si>
  <si>
    <t>BALANCED SCHEMES</t>
  </si>
  <si>
    <t>EXCHANGE TRADED FUND</t>
  </si>
  <si>
    <t>FMP</t>
  </si>
  <si>
    <t>Total</t>
  </si>
  <si>
    <t>Liquid/ Money Market</t>
  </si>
  <si>
    <t>Debt (assured return)</t>
  </si>
  <si>
    <t>Other Debt Schemes</t>
  </si>
  <si>
    <t>Others</t>
  </si>
  <si>
    <t>C</t>
  </si>
  <si>
    <t>Balanced schemes</t>
  </si>
  <si>
    <t>GOLD ETF</t>
  </si>
  <si>
    <t xml:space="preserve">Other ETFs </t>
  </si>
  <si>
    <t>E</t>
  </si>
  <si>
    <t>FUND OF FUNDS INVESTING OVERSEAS</t>
  </si>
  <si>
    <t>Fund of funds investing overseas</t>
  </si>
  <si>
    <t>GRAND TOTAL</t>
  </si>
  <si>
    <t>Fund of Funds Scheme (Domestic)</t>
  </si>
  <si>
    <t>Through Associate Distributors</t>
  </si>
  <si>
    <t>Through Non - Associate Distributors</t>
  </si>
  <si>
    <t xml:space="preserve">Through Direct Plan </t>
  </si>
  <si>
    <t>Scheme Category/ Scheme Name</t>
  </si>
  <si>
    <t xml:space="preserve">1 : Retail Investor </t>
  </si>
  <si>
    <t>2 : Corporates</t>
  </si>
  <si>
    <t>5 : High Networth Individuals</t>
  </si>
  <si>
    <t>I : Contribution of sponsor and its associates in AUM</t>
  </si>
  <si>
    <t>II : Contribution of other than sponsor and its associates in AUM</t>
  </si>
  <si>
    <t>I</t>
  </si>
  <si>
    <t>II</t>
  </si>
  <si>
    <t xml:space="preserve">Scheme names </t>
  </si>
  <si>
    <t>Category of Investor</t>
  </si>
  <si>
    <t xml:space="preserve">Name of the States/ Union Territories </t>
  </si>
  <si>
    <t>Andaman and Nicobar Islands</t>
  </si>
  <si>
    <t>Andhra Pradesh</t>
  </si>
  <si>
    <t>Arunachal Pradesh</t>
  </si>
  <si>
    <t>Assam</t>
  </si>
  <si>
    <t>Bihar</t>
  </si>
  <si>
    <t>Chandigarh</t>
  </si>
  <si>
    <t>Chhattisgarh</t>
  </si>
  <si>
    <t>Dadra and Nagar Haveli</t>
  </si>
  <si>
    <t>Daman and Diu</t>
  </si>
  <si>
    <t>Goa</t>
  </si>
  <si>
    <t>Gujarat</t>
  </si>
  <si>
    <t>Haryana</t>
  </si>
  <si>
    <t>Himachal Pradesh</t>
  </si>
  <si>
    <t>Jammu and Kashmir</t>
  </si>
  <si>
    <t>Jharkhand</t>
  </si>
  <si>
    <t>Karnataka</t>
  </si>
  <si>
    <t>Kerala</t>
  </si>
  <si>
    <t>Lakshadweep</t>
  </si>
  <si>
    <t>Madhya Pradesh</t>
  </si>
  <si>
    <t>Maharashtra</t>
  </si>
  <si>
    <t>Manipur</t>
  </si>
  <si>
    <t>Meghalaya</t>
  </si>
  <si>
    <t>Mizoram</t>
  </si>
  <si>
    <t>Nagaland</t>
  </si>
  <si>
    <t>New Delhi</t>
  </si>
  <si>
    <t>Orissa</t>
  </si>
  <si>
    <t>Pondicherry</t>
  </si>
  <si>
    <t>Punjab</t>
  </si>
  <si>
    <t>Rajasthan</t>
  </si>
  <si>
    <t>Sikkim</t>
  </si>
  <si>
    <t>Tamil Nadu</t>
  </si>
  <si>
    <t>Tripura</t>
  </si>
  <si>
    <t>Uttar Pradesh</t>
  </si>
  <si>
    <t>Uttarakhand</t>
  </si>
  <si>
    <t>West Bengal</t>
  </si>
  <si>
    <t>TOTAL</t>
  </si>
  <si>
    <t>Sl. No.</t>
  </si>
  <si>
    <t>(i)</t>
  </si>
  <si>
    <t>(ii)</t>
  </si>
  <si>
    <t>(iii)</t>
  </si>
  <si>
    <t>(iv)</t>
  </si>
  <si>
    <t>Grand Sub-Total (a+b+c+d+e+f)</t>
  </si>
  <si>
    <t>(v)</t>
  </si>
  <si>
    <t>(vi)</t>
  </si>
  <si>
    <t>Grand Sub-Total</t>
  </si>
  <si>
    <t>Grand Sub-Total (a+b)</t>
  </si>
  <si>
    <t>(a) Sub-Total</t>
  </si>
  <si>
    <t>(b) Sub-Total</t>
  </si>
  <si>
    <t xml:space="preserve">LIQUID SCHEMES </t>
  </si>
  <si>
    <t>OTHER DEBT ORIENTED SCHEMES</t>
  </si>
  <si>
    <t xml:space="preserve">Note: Name of new states / union territories shall be added alphabetically  </t>
  </si>
  <si>
    <t>(f) Sub-Total</t>
  </si>
  <si>
    <t xml:space="preserve"> (e) Sub-Total</t>
  </si>
  <si>
    <t xml:space="preserve"> (d) Sub-Total</t>
  </si>
  <si>
    <t>(c) Sub-Total</t>
  </si>
  <si>
    <t>GOLD EXCHANGE TRADED FUND</t>
  </si>
  <si>
    <t>OTHER EXCHANGE TRADED FUND</t>
  </si>
  <si>
    <t>FUND OF FUNDS INVESTING DOMESTIC</t>
  </si>
  <si>
    <t>Infrastructure Debt Funds</t>
  </si>
  <si>
    <t>3 : Banks/FIs</t>
  </si>
  <si>
    <t>GRAND TOTAL (A+B+C+D+E)</t>
  </si>
  <si>
    <t>4 : FIIs/FPIs</t>
  </si>
  <si>
    <t>IDBI Liquid Fund</t>
  </si>
  <si>
    <t>IDBI Gilt Fund</t>
  </si>
  <si>
    <t>IDBI Dynamic Bond Fund</t>
  </si>
  <si>
    <t>IDBI Short Term Bond Fund</t>
  </si>
  <si>
    <t>IDBI Ultra Short Term Fund</t>
  </si>
  <si>
    <t>IDBI Equity Advantage Fund</t>
  </si>
  <si>
    <t>IDBI Diversified Equity Fund</t>
  </si>
  <si>
    <t>IDBI India Top 100 Equity Fund</t>
  </si>
  <si>
    <t>IDBI Nifty Index Fund</t>
  </si>
  <si>
    <t>IDBI Nifty Junior Index Fund</t>
  </si>
  <si>
    <t>IDBI Gold Exchange Traded Fund</t>
  </si>
  <si>
    <t>IDBI Gold Fund</t>
  </si>
  <si>
    <t>IDBI Mutual Fund (All figures in Rs. Crore)</t>
  </si>
  <si>
    <t>Telangana</t>
  </si>
  <si>
    <t>IDBI Credit Risk Fund</t>
  </si>
  <si>
    <t>IDBI Equity Savings Fund</t>
  </si>
  <si>
    <t>IDBI Focused 30 Equity Fund</t>
  </si>
  <si>
    <t>IDBI Small Cap Fund</t>
  </si>
  <si>
    <t>IDBI Hybrid Equity Fund</t>
  </si>
  <si>
    <t>T30</t>
  </si>
  <si>
    <t>B30</t>
  </si>
  <si>
    <t xml:space="preserve">T30 : Top 30 cities as identified by AMFI </t>
  </si>
  <si>
    <t xml:space="preserve">B30 : Other than T30  </t>
  </si>
  <si>
    <t>IDBI Banking &amp; Financial Services Fund</t>
  </si>
  <si>
    <t>IDBI Long Term Value Fund</t>
  </si>
  <si>
    <t>IDBI Dividend Yield Fund</t>
  </si>
  <si>
    <t>IDBI Midcap Fund</t>
  </si>
  <si>
    <t xml:space="preserve">  -</t>
  </si>
  <si>
    <t>Table showing State wise /Union Territory wise contribution to AAUM of category of schemes as on 31st Dec, 2018</t>
  </si>
  <si>
    <t>IDBI Mutual Fund: Net Average Assets Under Management (AAUM) as on 31st DEC, 2018(All figures in Rs. Crore)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</si>
</sst>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.00_);_(* \(#,##0.00\);_(* &quot;-&quot;??_);_(@_)"/>
  </numFmts>
  <fonts count="13" x14ac:knownFonts="1">
    <font>
      <sz val="10"/>
      <color indexed="8"/>
      <name val="Arial"/>
      <family val="2"/>
      <charset val="1"/>
    </font>
    <font>
      <sz val="10"/>
      <color indexed="8"/>
      <name val="Arial"/>
      <family val="2"/>
      <charset val="1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sz val="14"/>
      <name val="Trebuchet MS"/>
      <family val="2"/>
    </font>
    <font>
      <sz val="10"/>
      <name val="Trebuchet MS"/>
      <family val="2"/>
    </font>
    <font>
      <b/>
      <sz val="10"/>
      <name val="Trebuchet MS"/>
      <family val="2"/>
    </font>
    <font>
      <sz val="10"/>
      <color indexed="64"/>
      <name val="Arial"/>
      <family val="2"/>
    </font>
    <font>
      <b/>
      <sz val="12"/>
      <name val="Trebuchet MS"/>
      <family val="2"/>
    </font>
    <font>
      <sz val="12"/>
      <name val="Trebuchet MS"/>
      <family val="2"/>
    </font>
    <font>
      <i/>
      <sz val="10"/>
      <color indexed="8"/>
      <name val="Arial"/>
      <family val="2"/>
    </font>
    <font>
      <sz val="9"/>
      <color indexed="8"/>
      <name val="Arial"/>
      <family val="2"/>
      <charset val="1"/>
    </font>
    <font>
      <b/>
      <sz val="12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7" fillId="0" borderId="0"/>
    <xf numFmtId="0" fontId="3" fillId="0" borderId="0"/>
    <xf numFmtId="0" fontId="1" fillId="0" borderId="0"/>
  </cellStyleXfs>
  <cellXfs count="83">
    <xf numFmtId="0" fontId="0" fillId="0" borderId="0" xfId="0"/>
    <xf numFmtId="0" fontId="5" fillId="0" borderId="0" xfId="3" applyFont="1"/>
    <xf numFmtId="2" fontId="5" fillId="0" borderId="0" xfId="3" applyNumberFormat="1" applyFont="1"/>
    <xf numFmtId="0" fontId="0" fillId="0" borderId="0" xfId="0" applyBorder="1"/>
    <xf numFmtId="0" fontId="0" fillId="0" borderId="1" xfId="0" applyBorder="1"/>
    <xf numFmtId="0" fontId="2" fillId="0" borderId="0" xfId="0" applyFont="1" applyBorder="1"/>
    <xf numFmtId="2" fontId="6" fillId="0" borderId="0" xfId="3" applyNumberFormat="1" applyFont="1"/>
    <xf numFmtId="2" fontId="6" fillId="0" borderId="0" xfId="3" applyNumberFormat="1" applyFont="1" applyAlignment="1">
      <alignment horizontal="center"/>
    </xf>
    <xf numFmtId="0" fontId="6" fillId="0" borderId="0" xfId="3" applyFont="1" applyAlignment="1">
      <alignment horizontal="center"/>
    </xf>
    <xf numFmtId="0" fontId="6" fillId="0" borderId="0" xfId="3" applyFont="1"/>
    <xf numFmtId="2" fontId="9" fillId="0" borderId="0" xfId="3" applyNumberFormat="1" applyFont="1"/>
    <xf numFmtId="0" fontId="9" fillId="0" borderId="0" xfId="3" applyFont="1"/>
    <xf numFmtId="2" fontId="8" fillId="0" borderId="0" xfId="3" applyNumberFormat="1" applyFont="1"/>
    <xf numFmtId="0" fontId="8" fillId="0" borderId="0" xfId="3" applyFont="1"/>
    <xf numFmtId="0" fontId="6" fillId="0" borderId="1" xfId="3" applyNumberFormat="1" applyFont="1" applyFill="1" applyBorder="1" applyAlignment="1">
      <alignment horizontal="center" wrapText="1"/>
    </xf>
    <xf numFmtId="0" fontId="6" fillId="0" borderId="2" xfId="3" applyNumberFormat="1" applyFont="1" applyFill="1" applyBorder="1" applyAlignment="1">
      <alignment horizontal="center" wrapText="1"/>
    </xf>
    <xf numFmtId="0" fontId="6" fillId="0" borderId="3" xfId="3" applyNumberFormat="1" applyFont="1" applyFill="1" applyBorder="1" applyAlignment="1">
      <alignment horizontal="center" wrapText="1"/>
    </xf>
    <xf numFmtId="0" fontId="2" fillId="0" borderId="4" xfId="0" applyFont="1" applyBorder="1"/>
    <xf numFmtId="0" fontId="2" fillId="0" borderId="0" xfId="0" applyFont="1" applyFill="1" applyBorder="1"/>
    <xf numFmtId="0" fontId="11" fillId="0" borderId="1" xfId="2" applyFont="1" applyBorder="1" applyAlignment="1">
      <alignment horizontal="center"/>
    </xf>
    <xf numFmtId="0" fontId="11" fillId="0" borderId="1" xfId="2" applyFont="1" applyBorder="1" applyAlignment="1">
      <alignment horizontal="left"/>
    </xf>
    <xf numFmtId="0" fontId="11" fillId="0" borderId="1" xfId="2" applyFont="1" applyBorder="1"/>
    <xf numFmtId="2" fontId="6" fillId="0" borderId="1" xfId="3" applyNumberFormat="1" applyFont="1" applyFill="1" applyBorder="1" applyAlignment="1">
      <alignment horizontal="center" vertical="top" wrapText="1"/>
    </xf>
    <xf numFmtId="0" fontId="2" fillId="0" borderId="0" xfId="0" applyFont="1" applyBorder="1" applyAlignment="1">
      <alignment horizontal="right" wrapText="1"/>
    </xf>
    <xf numFmtId="0" fontId="2" fillId="0" borderId="5" xfId="0" applyFont="1" applyBorder="1" applyAlignment="1">
      <alignment wrapText="1"/>
    </xf>
    <xf numFmtId="0" fontId="0" fillId="0" borderId="5" xfId="0" applyFont="1" applyBorder="1" applyAlignment="1">
      <alignment wrapText="1"/>
    </xf>
    <xf numFmtId="0" fontId="0" fillId="0" borderId="5" xfId="0" applyBorder="1" applyAlignment="1">
      <alignment horizontal="right" wrapText="1"/>
    </xf>
    <xf numFmtId="0" fontId="2" fillId="0" borderId="5" xfId="0" applyFont="1" applyBorder="1" applyAlignment="1">
      <alignment horizontal="right" wrapText="1"/>
    </xf>
    <xf numFmtId="0" fontId="10" fillId="0" borderId="5" xfId="0" applyFont="1" applyBorder="1" applyAlignment="1">
      <alignment wrapText="1"/>
    </xf>
    <xf numFmtId="0" fontId="2" fillId="0" borderId="5" xfId="0" applyFont="1" applyBorder="1" applyAlignment="1">
      <alignment horizontal="center" wrapText="1"/>
    </xf>
    <xf numFmtId="0" fontId="2" fillId="0" borderId="6" xfId="0" applyFont="1" applyBorder="1" applyAlignment="1">
      <alignment horizontal="right"/>
    </xf>
    <xf numFmtId="2" fontId="6" fillId="0" borderId="6" xfId="3" applyNumberFormat="1" applyFont="1" applyFill="1" applyBorder="1"/>
    <xf numFmtId="0" fontId="2" fillId="0" borderId="7" xfId="0" applyFont="1" applyBorder="1"/>
    <xf numFmtId="0" fontId="0" fillId="0" borderId="5" xfId="0" applyBorder="1" applyAlignment="1">
      <alignment wrapText="1"/>
    </xf>
    <xf numFmtId="0" fontId="0" fillId="0" borderId="5" xfId="0" applyBorder="1" applyAlignment="1">
      <alignment horizontal="left" wrapText="1"/>
    </xf>
    <xf numFmtId="164" fontId="0" fillId="0" borderId="1" xfId="1" applyFont="1" applyBorder="1"/>
    <xf numFmtId="164" fontId="0" fillId="0" borderId="2" xfId="1" applyFont="1" applyBorder="1"/>
    <xf numFmtId="164" fontId="0" fillId="0" borderId="3" xfId="1" applyFont="1" applyBorder="1"/>
    <xf numFmtId="164" fontId="0" fillId="0" borderId="2" xfId="0" applyNumberFormat="1" applyBorder="1"/>
    <xf numFmtId="164" fontId="0" fillId="0" borderId="4" xfId="0" applyNumberFormat="1" applyBorder="1"/>
    <xf numFmtId="164" fontId="0" fillId="0" borderId="1" xfId="1" applyFont="1" applyFill="1" applyBorder="1"/>
    <xf numFmtId="164" fontId="0" fillId="0" borderId="4" xfId="0" applyNumberFormat="1" applyFill="1" applyBorder="1"/>
    <xf numFmtId="164" fontId="0" fillId="0" borderId="0" xfId="0" applyNumberFormat="1" applyBorder="1"/>
    <xf numFmtId="164" fontId="0" fillId="0" borderId="0" xfId="1" applyFont="1" applyBorder="1"/>
    <xf numFmtId="164" fontId="0" fillId="0" borderId="1" xfId="0" applyNumberFormat="1" applyBorder="1" applyAlignment="1">
      <alignment horizontal="center"/>
    </xf>
    <xf numFmtId="164" fontId="0" fillId="0" borderId="1" xfId="0" applyNumberFormat="1" applyBorder="1"/>
    <xf numFmtId="164" fontId="11" fillId="0" borderId="1" xfId="1" applyFont="1" applyBorder="1" applyAlignment="1">
      <alignment horizontal="left"/>
    </xf>
    <xf numFmtId="0" fontId="3" fillId="0" borderId="4" xfId="0" applyFont="1" applyBorder="1"/>
    <xf numFmtId="0" fontId="3" fillId="0" borderId="5" xfId="0" applyFont="1" applyBorder="1" applyAlignment="1">
      <alignment horizontal="left" wrapText="1"/>
    </xf>
    <xf numFmtId="164" fontId="3" fillId="0" borderId="4" xfId="1" applyFont="1" applyBorder="1"/>
    <xf numFmtId="0" fontId="3" fillId="0" borderId="0" xfId="0" applyFont="1" applyBorder="1"/>
    <xf numFmtId="4" fontId="0" fillId="0" borderId="0" xfId="0" applyNumberFormat="1" applyBorder="1"/>
    <xf numFmtId="4" fontId="0" fillId="0" borderId="0" xfId="0" applyNumberFormat="1"/>
    <xf numFmtId="164" fontId="0" fillId="0" borderId="6" xfId="1" applyFont="1" applyFill="1" applyBorder="1"/>
    <xf numFmtId="49" fontId="12" fillId="0" borderId="11" xfId="2" applyNumberFormat="1" applyFont="1" applyFill="1" applyBorder="1" applyAlignment="1">
      <alignment horizontal="center" vertical="center" wrapText="1"/>
    </xf>
    <xf numFmtId="49" fontId="12" fillId="0" borderId="4" xfId="2" applyNumberFormat="1" applyFont="1" applyFill="1" applyBorder="1" applyAlignment="1">
      <alignment horizontal="center" vertical="center" wrapText="1"/>
    </xf>
    <xf numFmtId="0" fontId="0" fillId="0" borderId="14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5" xfId="0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2" fontId="4" fillId="0" borderId="18" xfId="3" applyNumberFormat="1" applyFont="1" applyFill="1" applyBorder="1" applyAlignment="1">
      <alignment horizontal="center" vertical="top" wrapText="1"/>
    </xf>
    <xf numFmtId="2" fontId="4" fillId="0" borderId="19" xfId="3" applyNumberFormat="1" applyFont="1" applyFill="1" applyBorder="1" applyAlignment="1">
      <alignment horizontal="center" vertical="top" wrapText="1"/>
    </xf>
    <xf numFmtId="2" fontId="4" fillId="0" borderId="20" xfId="3" applyNumberFormat="1" applyFont="1" applyFill="1" applyBorder="1" applyAlignment="1">
      <alignment horizontal="center" vertical="top" wrapText="1"/>
    </xf>
    <xf numFmtId="2" fontId="8" fillId="0" borderId="18" xfId="3" applyNumberFormat="1" applyFont="1" applyFill="1" applyBorder="1" applyAlignment="1">
      <alignment horizontal="center"/>
    </xf>
    <xf numFmtId="2" fontId="8" fillId="0" borderId="19" xfId="3" applyNumberFormat="1" applyFont="1" applyFill="1" applyBorder="1" applyAlignment="1">
      <alignment horizontal="center"/>
    </xf>
    <xf numFmtId="2" fontId="8" fillId="0" borderId="20" xfId="3" applyNumberFormat="1" applyFont="1" applyFill="1" applyBorder="1" applyAlignment="1">
      <alignment horizontal="center"/>
    </xf>
    <xf numFmtId="3" fontId="8" fillId="0" borderId="15" xfId="3" applyNumberFormat="1" applyFont="1" applyFill="1" applyBorder="1" applyAlignment="1">
      <alignment horizontal="center" vertical="center" wrapText="1"/>
    </xf>
    <xf numFmtId="3" fontId="8" fillId="0" borderId="16" xfId="3" applyNumberFormat="1" applyFont="1" applyFill="1" applyBorder="1" applyAlignment="1">
      <alignment horizontal="center" vertical="center" wrapText="1"/>
    </xf>
    <xf numFmtId="3" fontId="8" fillId="0" borderId="17" xfId="3" applyNumberFormat="1" applyFont="1" applyFill="1" applyBorder="1" applyAlignment="1">
      <alignment horizontal="center" vertical="center" wrapText="1"/>
    </xf>
    <xf numFmtId="2" fontId="8" fillId="0" borderId="8" xfId="3" applyNumberFormat="1" applyFont="1" applyFill="1" applyBorder="1" applyAlignment="1">
      <alignment horizontal="center" vertical="top" wrapText="1"/>
    </xf>
    <xf numFmtId="2" fontId="8" fillId="0" borderId="9" xfId="3" applyNumberFormat="1" applyFont="1" applyFill="1" applyBorder="1" applyAlignment="1">
      <alignment horizontal="center" vertical="top" wrapText="1"/>
    </xf>
    <xf numFmtId="2" fontId="8" fillId="0" borderId="10" xfId="3" applyNumberFormat="1" applyFont="1" applyFill="1" applyBorder="1" applyAlignment="1">
      <alignment horizontal="center" vertical="top" wrapText="1"/>
    </xf>
    <xf numFmtId="49" fontId="12" fillId="0" borderId="10" xfId="2" applyNumberFormat="1" applyFont="1" applyFill="1" applyBorder="1" applyAlignment="1">
      <alignment horizontal="center" vertical="center" wrapText="1"/>
    </xf>
    <xf numFmtId="49" fontId="12" fillId="0" borderId="5" xfId="2" applyNumberFormat="1" applyFont="1" applyFill="1" applyBorder="1" applyAlignment="1">
      <alignment horizontal="center" vertical="center" wrapText="1"/>
    </xf>
    <xf numFmtId="2" fontId="8" fillId="0" borderId="18" xfId="3" applyNumberFormat="1" applyFont="1" applyFill="1" applyBorder="1" applyAlignment="1">
      <alignment horizontal="center" vertical="top" wrapText="1"/>
    </xf>
    <xf numFmtId="2" fontId="8" fillId="0" borderId="19" xfId="3" applyNumberFormat="1" applyFont="1" applyFill="1" applyBorder="1" applyAlignment="1">
      <alignment horizontal="center" vertical="top" wrapText="1"/>
    </xf>
    <xf numFmtId="2" fontId="8" fillId="0" borderId="20" xfId="3" applyNumberFormat="1" applyFont="1" applyFill="1" applyBorder="1" applyAlignment="1">
      <alignment horizontal="center" vertical="top" wrapText="1"/>
    </xf>
    <xf numFmtId="0" fontId="2" fillId="0" borderId="14" xfId="0" applyFont="1" applyBorder="1" applyAlignment="1">
      <alignment horizontal="center"/>
    </xf>
    <xf numFmtId="0" fontId="2" fillId="0" borderId="6" xfId="0" applyFont="1" applyBorder="1" applyAlignment="1">
      <alignment horizontal="center"/>
    </xf>
  </cellXfs>
  <cellStyles count="5">
    <cellStyle name="Comma" xfId="1" builtinId="3"/>
    <cellStyle name="Normal" xfId="0" builtinId="0"/>
    <cellStyle name="Normal 2" xfId="2"/>
    <cellStyle name="Normal 2 2" xfId="3"/>
    <cellStyle name="Normal 3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C87"/>
  <sheetViews>
    <sheetView showGridLines="0" zoomScale="85" zoomScaleNormal="85" workbookViewId="0">
      <pane xSplit="2" ySplit="5" topLeftCell="C6" activePane="bottomRight" state="frozen"/>
      <selection activeCell="F20" sqref="F20"/>
      <selection pane="topRight" activeCell="F20" sqref="F20"/>
      <selection pane="bottomLeft" activeCell="F20" sqref="F20"/>
      <selection pane="bottomRight" activeCell="C16" sqref="C16:BK16"/>
    </sheetView>
  </sheetViews>
  <sheetFormatPr defaultRowHeight="12.75" x14ac:dyDescent="0.2"/>
  <cols>
    <col min="1" max="1" width="5" style="3" customWidth="1"/>
    <col min="2" max="2" width="47.5703125" style="3" customWidth="1"/>
    <col min="3" max="3" width="15.42578125" style="3" customWidth="1"/>
    <col min="4" max="4" width="15.42578125" style="3" bestFit="1" customWidth="1"/>
    <col min="5" max="62" width="15.42578125" style="3" customWidth="1"/>
    <col min="63" max="63" width="10.5703125" style="3" customWidth="1"/>
    <col min="64" max="64" width="16.7109375" style="3" bestFit="1" customWidth="1"/>
    <col min="65" max="65" width="18" style="3" bestFit="1" customWidth="1"/>
    <col min="66" max="66" width="24.85546875" style="3" bestFit="1" customWidth="1"/>
    <col min="67" max="67" width="12.42578125" style="3" bestFit="1" customWidth="1"/>
    <col min="68" max="16384" width="9.140625" style="3"/>
  </cols>
  <sheetData>
    <row r="1" spans="1:107" s="1" customFormat="1" ht="19.5" customHeight="1" thickBot="1" x14ac:dyDescent="0.35">
      <c r="A1" s="54" t="s">
        <v>75</v>
      </c>
      <c r="B1" s="76" t="s">
        <v>28</v>
      </c>
      <c r="C1" s="64" t="s">
        <v>130</v>
      </c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  <c r="AF1" s="65"/>
      <c r="AG1" s="65"/>
      <c r="AH1" s="65"/>
      <c r="AI1" s="65"/>
      <c r="AJ1" s="65"/>
      <c r="AK1" s="65"/>
      <c r="AL1" s="65"/>
      <c r="AM1" s="65"/>
      <c r="AN1" s="65"/>
      <c r="AO1" s="65"/>
      <c r="AP1" s="65"/>
      <c r="AQ1" s="65"/>
      <c r="AR1" s="65"/>
      <c r="AS1" s="65"/>
      <c r="AT1" s="65"/>
      <c r="AU1" s="65"/>
      <c r="AV1" s="65"/>
      <c r="AW1" s="65"/>
      <c r="AX1" s="65"/>
      <c r="AY1" s="65"/>
      <c r="AZ1" s="65"/>
      <c r="BA1" s="65"/>
      <c r="BB1" s="65"/>
      <c r="BC1" s="65"/>
      <c r="BD1" s="65"/>
      <c r="BE1" s="65"/>
      <c r="BF1" s="65"/>
      <c r="BG1" s="65"/>
      <c r="BH1" s="65"/>
      <c r="BI1" s="65"/>
      <c r="BJ1" s="65"/>
      <c r="BK1" s="66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</row>
    <row r="2" spans="1:107" s="11" customFormat="1" ht="18.75" customHeight="1" thickBot="1" x14ac:dyDescent="0.4">
      <c r="A2" s="55"/>
      <c r="B2" s="77"/>
      <c r="C2" s="78" t="s">
        <v>27</v>
      </c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  <c r="Q2" s="79"/>
      <c r="R2" s="79"/>
      <c r="S2" s="79"/>
      <c r="T2" s="79"/>
      <c r="U2" s="79"/>
      <c r="V2" s="80"/>
      <c r="W2" s="78" t="s">
        <v>25</v>
      </c>
      <c r="X2" s="79"/>
      <c r="Y2" s="79"/>
      <c r="Z2" s="79"/>
      <c r="AA2" s="79"/>
      <c r="AB2" s="79"/>
      <c r="AC2" s="79"/>
      <c r="AD2" s="79"/>
      <c r="AE2" s="79"/>
      <c r="AF2" s="79"/>
      <c r="AG2" s="79"/>
      <c r="AH2" s="79"/>
      <c r="AI2" s="79"/>
      <c r="AJ2" s="79"/>
      <c r="AK2" s="79"/>
      <c r="AL2" s="79"/>
      <c r="AM2" s="79"/>
      <c r="AN2" s="79"/>
      <c r="AO2" s="79"/>
      <c r="AP2" s="80"/>
      <c r="AQ2" s="78" t="s">
        <v>26</v>
      </c>
      <c r="AR2" s="79"/>
      <c r="AS2" s="79"/>
      <c r="AT2" s="79"/>
      <c r="AU2" s="79"/>
      <c r="AV2" s="79"/>
      <c r="AW2" s="79"/>
      <c r="AX2" s="79"/>
      <c r="AY2" s="79"/>
      <c r="AZ2" s="79"/>
      <c r="BA2" s="79"/>
      <c r="BB2" s="79"/>
      <c r="BC2" s="79"/>
      <c r="BD2" s="79"/>
      <c r="BE2" s="79"/>
      <c r="BF2" s="79"/>
      <c r="BG2" s="79"/>
      <c r="BH2" s="79"/>
      <c r="BI2" s="79"/>
      <c r="BJ2" s="80"/>
      <c r="BK2" s="70" t="s">
        <v>23</v>
      </c>
      <c r="BL2" s="10"/>
      <c r="BM2" s="10"/>
      <c r="BN2" s="10"/>
      <c r="BO2" s="10"/>
      <c r="BP2" s="10"/>
      <c r="BQ2" s="10"/>
      <c r="BR2" s="10"/>
      <c r="BS2" s="10"/>
      <c r="BT2" s="10"/>
      <c r="BU2" s="10"/>
      <c r="BV2" s="10"/>
      <c r="BW2" s="10"/>
      <c r="BX2" s="10"/>
      <c r="BY2" s="10"/>
      <c r="BZ2" s="10"/>
      <c r="CA2" s="10"/>
      <c r="CB2" s="10"/>
      <c r="CC2" s="10"/>
      <c r="CD2" s="10"/>
    </row>
    <row r="3" spans="1:107" s="13" customFormat="1" ht="18.75" thickBot="1" x14ac:dyDescent="0.4">
      <c r="A3" s="55"/>
      <c r="B3" s="77"/>
      <c r="C3" s="67" t="s">
        <v>120</v>
      </c>
      <c r="D3" s="68"/>
      <c r="E3" s="68"/>
      <c r="F3" s="68"/>
      <c r="G3" s="68"/>
      <c r="H3" s="68"/>
      <c r="I3" s="68"/>
      <c r="J3" s="68"/>
      <c r="K3" s="68"/>
      <c r="L3" s="69"/>
      <c r="M3" s="67" t="s">
        <v>121</v>
      </c>
      <c r="N3" s="68"/>
      <c r="O3" s="68"/>
      <c r="P3" s="68"/>
      <c r="Q3" s="68"/>
      <c r="R3" s="68"/>
      <c r="S3" s="68"/>
      <c r="T3" s="68"/>
      <c r="U3" s="68"/>
      <c r="V3" s="69"/>
      <c r="W3" s="67" t="s">
        <v>120</v>
      </c>
      <c r="X3" s="68"/>
      <c r="Y3" s="68"/>
      <c r="Z3" s="68"/>
      <c r="AA3" s="68"/>
      <c r="AB3" s="68"/>
      <c r="AC3" s="68"/>
      <c r="AD3" s="68"/>
      <c r="AE3" s="68"/>
      <c r="AF3" s="69"/>
      <c r="AG3" s="67" t="s">
        <v>121</v>
      </c>
      <c r="AH3" s="68"/>
      <c r="AI3" s="68"/>
      <c r="AJ3" s="68"/>
      <c r="AK3" s="68"/>
      <c r="AL3" s="68"/>
      <c r="AM3" s="68"/>
      <c r="AN3" s="68"/>
      <c r="AO3" s="68"/>
      <c r="AP3" s="69"/>
      <c r="AQ3" s="67" t="s">
        <v>120</v>
      </c>
      <c r="AR3" s="68"/>
      <c r="AS3" s="68"/>
      <c r="AT3" s="68"/>
      <c r="AU3" s="68"/>
      <c r="AV3" s="68"/>
      <c r="AW3" s="68"/>
      <c r="AX3" s="68"/>
      <c r="AY3" s="68"/>
      <c r="AZ3" s="69"/>
      <c r="BA3" s="67" t="s">
        <v>121</v>
      </c>
      <c r="BB3" s="68"/>
      <c r="BC3" s="68"/>
      <c r="BD3" s="68"/>
      <c r="BE3" s="68"/>
      <c r="BF3" s="68"/>
      <c r="BG3" s="68"/>
      <c r="BH3" s="68"/>
      <c r="BI3" s="68"/>
      <c r="BJ3" s="69"/>
      <c r="BK3" s="71"/>
      <c r="BL3" s="12"/>
      <c r="BM3" s="12"/>
      <c r="BN3" s="12"/>
      <c r="BO3" s="12"/>
      <c r="BP3" s="12"/>
      <c r="BQ3" s="12"/>
      <c r="BR3" s="12"/>
      <c r="BS3" s="12"/>
      <c r="BT3" s="12"/>
      <c r="BU3" s="12"/>
      <c r="BV3" s="12"/>
      <c r="BW3" s="12"/>
      <c r="BX3" s="12"/>
      <c r="BY3" s="12"/>
      <c r="BZ3" s="12"/>
      <c r="CA3" s="12"/>
      <c r="CB3" s="12"/>
      <c r="CC3" s="12"/>
      <c r="CD3" s="12"/>
    </row>
    <row r="4" spans="1:107" s="13" customFormat="1" ht="18" x14ac:dyDescent="0.35">
      <c r="A4" s="55"/>
      <c r="B4" s="77"/>
      <c r="C4" s="73" t="s">
        <v>34</v>
      </c>
      <c r="D4" s="74"/>
      <c r="E4" s="74"/>
      <c r="F4" s="74"/>
      <c r="G4" s="75"/>
      <c r="H4" s="73" t="s">
        <v>35</v>
      </c>
      <c r="I4" s="74"/>
      <c r="J4" s="74"/>
      <c r="K4" s="74"/>
      <c r="L4" s="75"/>
      <c r="M4" s="73" t="s">
        <v>34</v>
      </c>
      <c r="N4" s="74"/>
      <c r="O4" s="74"/>
      <c r="P4" s="74"/>
      <c r="Q4" s="75"/>
      <c r="R4" s="73" t="s">
        <v>35</v>
      </c>
      <c r="S4" s="74"/>
      <c r="T4" s="74"/>
      <c r="U4" s="74"/>
      <c r="V4" s="75"/>
      <c r="W4" s="73" t="s">
        <v>34</v>
      </c>
      <c r="X4" s="74"/>
      <c r="Y4" s="74"/>
      <c r="Z4" s="74"/>
      <c r="AA4" s="75"/>
      <c r="AB4" s="73" t="s">
        <v>35</v>
      </c>
      <c r="AC4" s="74"/>
      <c r="AD4" s="74"/>
      <c r="AE4" s="74"/>
      <c r="AF4" s="75"/>
      <c r="AG4" s="73" t="s">
        <v>34</v>
      </c>
      <c r="AH4" s="74"/>
      <c r="AI4" s="74"/>
      <c r="AJ4" s="74"/>
      <c r="AK4" s="75"/>
      <c r="AL4" s="73" t="s">
        <v>35</v>
      </c>
      <c r="AM4" s="74"/>
      <c r="AN4" s="74"/>
      <c r="AO4" s="74"/>
      <c r="AP4" s="75"/>
      <c r="AQ4" s="73" t="s">
        <v>34</v>
      </c>
      <c r="AR4" s="74"/>
      <c r="AS4" s="74"/>
      <c r="AT4" s="74"/>
      <c r="AU4" s="75"/>
      <c r="AV4" s="73" t="s">
        <v>35</v>
      </c>
      <c r="AW4" s="74"/>
      <c r="AX4" s="74"/>
      <c r="AY4" s="74"/>
      <c r="AZ4" s="75"/>
      <c r="BA4" s="73" t="s">
        <v>34</v>
      </c>
      <c r="BB4" s="74"/>
      <c r="BC4" s="74"/>
      <c r="BD4" s="74"/>
      <c r="BE4" s="75"/>
      <c r="BF4" s="73" t="s">
        <v>35</v>
      </c>
      <c r="BG4" s="74"/>
      <c r="BH4" s="74"/>
      <c r="BI4" s="74"/>
      <c r="BJ4" s="75"/>
      <c r="BK4" s="71"/>
      <c r="BL4" s="12"/>
      <c r="BM4" s="12"/>
      <c r="BN4" s="12"/>
      <c r="BO4" s="12"/>
      <c r="BP4" s="12"/>
      <c r="BQ4" s="12"/>
      <c r="BR4" s="12"/>
      <c r="BS4" s="12"/>
      <c r="BT4" s="12"/>
      <c r="BU4" s="12"/>
      <c r="BV4" s="12"/>
      <c r="BW4" s="12"/>
      <c r="BX4" s="12"/>
      <c r="BY4" s="12"/>
      <c r="BZ4" s="12"/>
      <c r="CA4" s="12"/>
      <c r="CB4" s="12"/>
      <c r="CC4" s="12"/>
      <c r="CD4" s="12"/>
    </row>
    <row r="5" spans="1:107" s="9" customFormat="1" ht="15" customHeight="1" x14ac:dyDescent="0.3">
      <c r="A5" s="55"/>
      <c r="B5" s="77"/>
      <c r="C5" s="15">
        <v>1</v>
      </c>
      <c r="D5" s="14">
        <v>2</v>
      </c>
      <c r="E5" s="14">
        <v>3</v>
      </c>
      <c r="F5" s="14">
        <v>4</v>
      </c>
      <c r="G5" s="16">
        <v>5</v>
      </c>
      <c r="H5" s="15">
        <v>1</v>
      </c>
      <c r="I5" s="14">
        <v>2</v>
      </c>
      <c r="J5" s="14">
        <v>3</v>
      </c>
      <c r="K5" s="14">
        <v>4</v>
      </c>
      <c r="L5" s="16">
        <v>5</v>
      </c>
      <c r="M5" s="15">
        <v>1</v>
      </c>
      <c r="N5" s="14">
        <v>2</v>
      </c>
      <c r="O5" s="14">
        <v>3</v>
      </c>
      <c r="P5" s="14">
        <v>4</v>
      </c>
      <c r="Q5" s="16">
        <v>5</v>
      </c>
      <c r="R5" s="15">
        <v>1</v>
      </c>
      <c r="S5" s="14">
        <v>2</v>
      </c>
      <c r="T5" s="14">
        <v>3</v>
      </c>
      <c r="U5" s="14">
        <v>4</v>
      </c>
      <c r="V5" s="16">
        <v>5</v>
      </c>
      <c r="W5" s="15">
        <v>1</v>
      </c>
      <c r="X5" s="14">
        <v>2</v>
      </c>
      <c r="Y5" s="14">
        <v>3</v>
      </c>
      <c r="Z5" s="14">
        <v>4</v>
      </c>
      <c r="AA5" s="16">
        <v>5</v>
      </c>
      <c r="AB5" s="15">
        <v>1</v>
      </c>
      <c r="AC5" s="14">
        <v>2</v>
      </c>
      <c r="AD5" s="14">
        <v>3</v>
      </c>
      <c r="AE5" s="14">
        <v>4</v>
      </c>
      <c r="AF5" s="16">
        <v>5</v>
      </c>
      <c r="AG5" s="15">
        <v>1</v>
      </c>
      <c r="AH5" s="14">
        <v>2</v>
      </c>
      <c r="AI5" s="14">
        <v>3</v>
      </c>
      <c r="AJ5" s="14">
        <v>4</v>
      </c>
      <c r="AK5" s="16">
        <v>5</v>
      </c>
      <c r="AL5" s="15">
        <v>1</v>
      </c>
      <c r="AM5" s="14">
        <v>2</v>
      </c>
      <c r="AN5" s="14">
        <v>3</v>
      </c>
      <c r="AO5" s="14">
        <v>4</v>
      </c>
      <c r="AP5" s="16">
        <v>5</v>
      </c>
      <c r="AQ5" s="15">
        <v>1</v>
      </c>
      <c r="AR5" s="14">
        <v>2</v>
      </c>
      <c r="AS5" s="14">
        <v>3</v>
      </c>
      <c r="AT5" s="14">
        <v>4</v>
      </c>
      <c r="AU5" s="16">
        <v>5</v>
      </c>
      <c r="AV5" s="15">
        <v>1</v>
      </c>
      <c r="AW5" s="14">
        <v>2</v>
      </c>
      <c r="AX5" s="14">
        <v>3</v>
      </c>
      <c r="AY5" s="14">
        <v>4</v>
      </c>
      <c r="AZ5" s="16">
        <v>5</v>
      </c>
      <c r="BA5" s="15">
        <v>1</v>
      </c>
      <c r="BB5" s="14">
        <v>2</v>
      </c>
      <c r="BC5" s="14">
        <v>3</v>
      </c>
      <c r="BD5" s="14">
        <v>4</v>
      </c>
      <c r="BE5" s="16">
        <v>5</v>
      </c>
      <c r="BF5" s="15">
        <v>1</v>
      </c>
      <c r="BG5" s="14">
        <v>2</v>
      </c>
      <c r="BH5" s="14">
        <v>3</v>
      </c>
      <c r="BI5" s="14">
        <v>4</v>
      </c>
      <c r="BJ5" s="16">
        <v>5</v>
      </c>
      <c r="BK5" s="72"/>
      <c r="BL5" s="6"/>
      <c r="BM5" s="6"/>
      <c r="BN5" s="6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8"/>
      <c r="CF5" s="8"/>
      <c r="CG5" s="8"/>
      <c r="CH5" s="8"/>
      <c r="CI5" s="8"/>
      <c r="CJ5" s="8"/>
      <c r="CK5" s="8"/>
      <c r="CL5" s="8"/>
      <c r="CM5" s="8"/>
      <c r="CN5" s="8"/>
      <c r="CO5" s="8"/>
      <c r="CP5" s="8"/>
      <c r="CQ5" s="8"/>
      <c r="CR5" s="8"/>
      <c r="CS5" s="8"/>
      <c r="CT5" s="8"/>
      <c r="CU5" s="8"/>
      <c r="CV5" s="8"/>
      <c r="CW5" s="8"/>
      <c r="CX5" s="8"/>
      <c r="CY5" s="8"/>
      <c r="CZ5" s="8"/>
      <c r="DA5" s="8"/>
      <c r="DB5" s="8"/>
      <c r="DC5" s="8"/>
    </row>
    <row r="6" spans="1:107" x14ac:dyDescent="0.2">
      <c r="A6" s="17" t="s">
        <v>0</v>
      </c>
      <c r="B6" s="24" t="s">
        <v>6</v>
      </c>
      <c r="C6" s="59"/>
      <c r="D6" s="57"/>
      <c r="E6" s="57"/>
      <c r="F6" s="57"/>
      <c r="G6" s="57"/>
      <c r="H6" s="57"/>
      <c r="I6" s="57"/>
      <c r="J6" s="57"/>
      <c r="K6" s="57"/>
      <c r="L6" s="57"/>
      <c r="M6" s="57"/>
      <c r="N6" s="57"/>
      <c r="O6" s="57"/>
      <c r="P6" s="57"/>
      <c r="Q6" s="57"/>
      <c r="R6" s="57"/>
      <c r="S6" s="57"/>
      <c r="T6" s="57"/>
      <c r="U6" s="57"/>
      <c r="V6" s="57"/>
      <c r="W6" s="57"/>
      <c r="X6" s="57"/>
      <c r="Y6" s="57"/>
      <c r="Z6" s="57"/>
      <c r="AA6" s="57"/>
      <c r="AB6" s="57"/>
      <c r="AC6" s="57"/>
      <c r="AD6" s="57"/>
      <c r="AE6" s="57"/>
      <c r="AF6" s="57"/>
      <c r="AG6" s="57"/>
      <c r="AH6" s="57"/>
      <c r="AI6" s="57"/>
      <c r="AJ6" s="57"/>
      <c r="AK6" s="57"/>
      <c r="AL6" s="57"/>
      <c r="AM6" s="57"/>
      <c r="AN6" s="57"/>
      <c r="AO6" s="57"/>
      <c r="AP6" s="57"/>
      <c r="AQ6" s="57"/>
      <c r="AR6" s="57"/>
      <c r="AS6" s="57"/>
      <c r="AT6" s="57"/>
      <c r="AU6" s="57"/>
      <c r="AV6" s="57"/>
      <c r="AW6" s="57"/>
      <c r="AX6" s="57"/>
      <c r="AY6" s="57"/>
      <c r="AZ6" s="57"/>
      <c r="BA6" s="57"/>
      <c r="BB6" s="57"/>
      <c r="BC6" s="57"/>
      <c r="BD6" s="57"/>
      <c r="BE6" s="57"/>
      <c r="BF6" s="57"/>
      <c r="BG6" s="57"/>
      <c r="BH6" s="57"/>
      <c r="BI6" s="57"/>
      <c r="BJ6" s="57"/>
      <c r="BK6" s="60"/>
    </row>
    <row r="7" spans="1:107" x14ac:dyDescent="0.2">
      <c r="A7" s="17" t="s">
        <v>76</v>
      </c>
      <c r="B7" s="24" t="s">
        <v>12</v>
      </c>
      <c r="C7" s="59"/>
      <c r="D7" s="57"/>
      <c r="E7" s="57"/>
      <c r="F7" s="57"/>
      <c r="G7" s="57"/>
      <c r="H7" s="57"/>
      <c r="I7" s="57"/>
      <c r="J7" s="57"/>
      <c r="K7" s="57"/>
      <c r="L7" s="57"/>
      <c r="M7" s="57"/>
      <c r="N7" s="57"/>
      <c r="O7" s="57"/>
      <c r="P7" s="57"/>
      <c r="Q7" s="57"/>
      <c r="R7" s="57"/>
      <c r="S7" s="57"/>
      <c r="T7" s="57"/>
      <c r="U7" s="57"/>
      <c r="V7" s="57"/>
      <c r="W7" s="57"/>
      <c r="X7" s="57"/>
      <c r="Y7" s="57"/>
      <c r="Z7" s="57"/>
      <c r="AA7" s="57"/>
      <c r="AB7" s="57"/>
      <c r="AC7" s="57"/>
      <c r="AD7" s="57"/>
      <c r="AE7" s="57"/>
      <c r="AF7" s="57"/>
      <c r="AG7" s="57"/>
      <c r="AH7" s="57"/>
      <c r="AI7" s="57"/>
      <c r="AJ7" s="57"/>
      <c r="AK7" s="57"/>
      <c r="AL7" s="57"/>
      <c r="AM7" s="57"/>
      <c r="AN7" s="57"/>
      <c r="AO7" s="57"/>
      <c r="AP7" s="57"/>
      <c r="AQ7" s="57"/>
      <c r="AR7" s="57"/>
      <c r="AS7" s="57"/>
      <c r="AT7" s="57"/>
      <c r="AU7" s="57"/>
      <c r="AV7" s="57"/>
      <c r="AW7" s="57"/>
      <c r="AX7" s="57"/>
      <c r="AY7" s="57"/>
      <c r="AZ7" s="57"/>
      <c r="BA7" s="57"/>
      <c r="BB7" s="57"/>
      <c r="BC7" s="57"/>
      <c r="BD7" s="57"/>
      <c r="BE7" s="57"/>
      <c r="BF7" s="57"/>
      <c r="BG7" s="57"/>
      <c r="BH7" s="57"/>
      <c r="BI7" s="57"/>
      <c r="BJ7" s="57"/>
      <c r="BK7" s="60"/>
    </row>
    <row r="8" spans="1:107" x14ac:dyDescent="0.2">
      <c r="A8" s="17"/>
      <c r="B8" s="34" t="s">
        <v>101</v>
      </c>
      <c r="C8" s="40">
        <v>0</v>
      </c>
      <c r="D8" s="40">
        <v>113.00892295616092</v>
      </c>
      <c r="E8" s="40">
        <v>27.434823045354801</v>
      </c>
      <c r="F8" s="40">
        <v>0</v>
      </c>
      <c r="G8" s="40">
        <v>0</v>
      </c>
      <c r="H8" s="40">
        <v>4.8072794226284987</v>
      </c>
      <c r="I8" s="40">
        <v>2246.9893888721567</v>
      </c>
      <c r="J8" s="40">
        <v>990.60963716516733</v>
      </c>
      <c r="K8" s="40">
        <v>0</v>
      </c>
      <c r="L8" s="40">
        <v>46.996781042219624</v>
      </c>
      <c r="M8" s="40">
        <v>0</v>
      </c>
      <c r="N8" s="40">
        <v>5.3671572725805996</v>
      </c>
      <c r="O8" s="40">
        <v>0</v>
      </c>
      <c r="P8" s="40">
        <v>0</v>
      </c>
      <c r="Q8" s="40">
        <v>0</v>
      </c>
      <c r="R8" s="40">
        <v>1.6115988670523003</v>
      </c>
      <c r="S8" s="40">
        <v>164.50952316916062</v>
      </c>
      <c r="T8" s="40">
        <v>367.67919714357885</v>
      </c>
      <c r="U8" s="40">
        <v>0</v>
      </c>
      <c r="V8" s="40">
        <v>3.7462235732235998</v>
      </c>
      <c r="W8" s="40">
        <v>0</v>
      </c>
      <c r="X8" s="40">
        <v>0</v>
      </c>
      <c r="Y8" s="40">
        <v>0</v>
      </c>
      <c r="Z8" s="40">
        <v>0</v>
      </c>
      <c r="AA8" s="40">
        <v>0</v>
      </c>
      <c r="AB8" s="40">
        <v>5.557949152495099</v>
      </c>
      <c r="AC8" s="40">
        <v>139.56692586538114</v>
      </c>
      <c r="AD8" s="40">
        <v>54.925005800482701</v>
      </c>
      <c r="AE8" s="40">
        <v>0</v>
      </c>
      <c r="AF8" s="40">
        <v>125.86774796598054</v>
      </c>
      <c r="AG8" s="40">
        <v>0</v>
      </c>
      <c r="AH8" s="40">
        <v>0</v>
      </c>
      <c r="AI8" s="40">
        <v>0</v>
      </c>
      <c r="AJ8" s="40">
        <v>0</v>
      </c>
      <c r="AK8" s="40">
        <v>0</v>
      </c>
      <c r="AL8" s="40">
        <v>4.111995374013997</v>
      </c>
      <c r="AM8" s="40">
        <v>49.648717706094608</v>
      </c>
      <c r="AN8" s="40">
        <v>709.0234184991898</v>
      </c>
      <c r="AO8" s="40">
        <v>0</v>
      </c>
      <c r="AP8" s="40">
        <v>45.163520367922587</v>
      </c>
      <c r="AQ8" s="40">
        <v>0</v>
      </c>
      <c r="AR8" s="40">
        <v>0</v>
      </c>
      <c r="AS8" s="40">
        <v>0</v>
      </c>
      <c r="AT8" s="40">
        <v>0</v>
      </c>
      <c r="AU8" s="40">
        <v>0</v>
      </c>
      <c r="AV8" s="40">
        <v>6.7686861805868919</v>
      </c>
      <c r="AW8" s="40">
        <v>73.93070436715972</v>
      </c>
      <c r="AX8" s="40">
        <v>6.8541882252253998</v>
      </c>
      <c r="AY8" s="40">
        <v>0</v>
      </c>
      <c r="AZ8" s="40">
        <v>51.284424898380827</v>
      </c>
      <c r="BA8" s="40">
        <v>0</v>
      </c>
      <c r="BB8" s="40">
        <v>0</v>
      </c>
      <c r="BC8" s="40">
        <v>0</v>
      </c>
      <c r="BD8" s="40">
        <v>0</v>
      </c>
      <c r="BE8" s="40">
        <v>0</v>
      </c>
      <c r="BF8" s="40">
        <v>1.3654330511498998</v>
      </c>
      <c r="BG8" s="40">
        <v>5.4488378340645003</v>
      </c>
      <c r="BH8" s="40">
        <v>42.633774058289902</v>
      </c>
      <c r="BI8" s="40">
        <v>0</v>
      </c>
      <c r="BJ8" s="40">
        <v>2.6725721745472999</v>
      </c>
      <c r="BK8" s="41">
        <f>SUM(C8:BJ8)</f>
        <v>5297.5844340502499</v>
      </c>
    </row>
    <row r="9" spans="1:107" x14ac:dyDescent="0.2">
      <c r="A9" s="17"/>
      <c r="B9" s="26" t="s">
        <v>85</v>
      </c>
      <c r="C9" s="38">
        <f t="shared" ref="C9:BJ9" si="0">SUM(C8)</f>
        <v>0</v>
      </c>
      <c r="D9" s="38">
        <f t="shared" si="0"/>
        <v>113.00892295616092</v>
      </c>
      <c r="E9" s="38">
        <f t="shared" si="0"/>
        <v>27.434823045354801</v>
      </c>
      <c r="F9" s="38">
        <f t="shared" si="0"/>
        <v>0</v>
      </c>
      <c r="G9" s="38">
        <f t="shared" si="0"/>
        <v>0</v>
      </c>
      <c r="H9" s="38">
        <f t="shared" si="0"/>
        <v>4.8072794226284987</v>
      </c>
      <c r="I9" s="38">
        <f t="shared" si="0"/>
        <v>2246.9893888721567</v>
      </c>
      <c r="J9" s="38">
        <f t="shared" si="0"/>
        <v>990.60963716516733</v>
      </c>
      <c r="K9" s="38">
        <f t="shared" si="0"/>
        <v>0</v>
      </c>
      <c r="L9" s="38">
        <f t="shared" si="0"/>
        <v>46.996781042219624</v>
      </c>
      <c r="M9" s="38">
        <f t="shared" si="0"/>
        <v>0</v>
      </c>
      <c r="N9" s="38">
        <f t="shared" si="0"/>
        <v>5.3671572725805996</v>
      </c>
      <c r="O9" s="38">
        <f t="shared" si="0"/>
        <v>0</v>
      </c>
      <c r="P9" s="38">
        <f t="shared" si="0"/>
        <v>0</v>
      </c>
      <c r="Q9" s="38">
        <f t="shared" si="0"/>
        <v>0</v>
      </c>
      <c r="R9" s="38">
        <f t="shared" si="0"/>
        <v>1.6115988670523003</v>
      </c>
      <c r="S9" s="38">
        <f t="shared" si="0"/>
        <v>164.50952316916062</v>
      </c>
      <c r="T9" s="38">
        <f t="shared" si="0"/>
        <v>367.67919714357885</v>
      </c>
      <c r="U9" s="38">
        <f t="shared" si="0"/>
        <v>0</v>
      </c>
      <c r="V9" s="38">
        <f t="shared" si="0"/>
        <v>3.7462235732235998</v>
      </c>
      <c r="W9" s="38">
        <f t="shared" si="0"/>
        <v>0</v>
      </c>
      <c r="X9" s="38">
        <f t="shared" si="0"/>
        <v>0</v>
      </c>
      <c r="Y9" s="38">
        <f t="shared" si="0"/>
        <v>0</v>
      </c>
      <c r="Z9" s="38">
        <f t="shared" si="0"/>
        <v>0</v>
      </c>
      <c r="AA9" s="38">
        <f t="shared" si="0"/>
        <v>0</v>
      </c>
      <c r="AB9" s="38">
        <f t="shared" si="0"/>
        <v>5.557949152495099</v>
      </c>
      <c r="AC9" s="38">
        <f t="shared" si="0"/>
        <v>139.56692586538114</v>
      </c>
      <c r="AD9" s="38">
        <f t="shared" si="0"/>
        <v>54.925005800482701</v>
      </c>
      <c r="AE9" s="38">
        <f t="shared" si="0"/>
        <v>0</v>
      </c>
      <c r="AF9" s="38">
        <f t="shared" si="0"/>
        <v>125.86774796598054</v>
      </c>
      <c r="AG9" s="38">
        <f t="shared" si="0"/>
        <v>0</v>
      </c>
      <c r="AH9" s="38">
        <f t="shared" si="0"/>
        <v>0</v>
      </c>
      <c r="AI9" s="38">
        <f t="shared" si="0"/>
        <v>0</v>
      </c>
      <c r="AJ9" s="38">
        <f t="shared" si="0"/>
        <v>0</v>
      </c>
      <c r="AK9" s="38">
        <f t="shared" si="0"/>
        <v>0</v>
      </c>
      <c r="AL9" s="38">
        <f t="shared" si="0"/>
        <v>4.111995374013997</v>
      </c>
      <c r="AM9" s="38">
        <f t="shared" si="0"/>
        <v>49.648717706094608</v>
      </c>
      <c r="AN9" s="38">
        <f t="shared" si="0"/>
        <v>709.0234184991898</v>
      </c>
      <c r="AO9" s="38">
        <f t="shared" si="0"/>
        <v>0</v>
      </c>
      <c r="AP9" s="38">
        <f t="shared" si="0"/>
        <v>45.163520367922587</v>
      </c>
      <c r="AQ9" s="38">
        <f t="shared" si="0"/>
        <v>0</v>
      </c>
      <c r="AR9" s="38">
        <f t="shared" si="0"/>
        <v>0</v>
      </c>
      <c r="AS9" s="38">
        <f t="shared" si="0"/>
        <v>0</v>
      </c>
      <c r="AT9" s="38">
        <f t="shared" si="0"/>
        <v>0</v>
      </c>
      <c r="AU9" s="38">
        <f t="shared" si="0"/>
        <v>0</v>
      </c>
      <c r="AV9" s="38">
        <f>(SUM(AV8))</f>
        <v>6.7686861805868919</v>
      </c>
      <c r="AW9" s="38">
        <f>(SUM(AW8))</f>
        <v>73.93070436715972</v>
      </c>
      <c r="AX9" s="38">
        <f t="shared" si="0"/>
        <v>6.8541882252253998</v>
      </c>
      <c r="AY9" s="38">
        <f t="shared" si="0"/>
        <v>0</v>
      </c>
      <c r="AZ9" s="38">
        <f t="shared" si="0"/>
        <v>51.284424898380827</v>
      </c>
      <c r="BA9" s="38">
        <f t="shared" si="0"/>
        <v>0</v>
      </c>
      <c r="BB9" s="38">
        <f t="shared" si="0"/>
        <v>0</v>
      </c>
      <c r="BC9" s="38">
        <f t="shared" si="0"/>
        <v>0</v>
      </c>
      <c r="BD9" s="38">
        <f t="shared" si="0"/>
        <v>0</v>
      </c>
      <c r="BE9" s="38">
        <f t="shared" si="0"/>
        <v>0</v>
      </c>
      <c r="BF9" s="38">
        <f t="shared" si="0"/>
        <v>1.3654330511498998</v>
      </c>
      <c r="BG9" s="38">
        <f t="shared" si="0"/>
        <v>5.4488378340645003</v>
      </c>
      <c r="BH9" s="38">
        <f t="shared" si="0"/>
        <v>42.633774058289902</v>
      </c>
      <c r="BI9" s="38">
        <f t="shared" si="0"/>
        <v>0</v>
      </c>
      <c r="BJ9" s="38">
        <f t="shared" si="0"/>
        <v>2.6725721745472999</v>
      </c>
      <c r="BK9" s="36">
        <f>SUM(BK8)</f>
        <v>5297.5844340502499</v>
      </c>
    </row>
    <row r="10" spans="1:107" x14ac:dyDescent="0.2">
      <c r="A10" s="17" t="s">
        <v>77</v>
      </c>
      <c r="B10" s="25" t="s">
        <v>3</v>
      </c>
      <c r="C10" s="59"/>
      <c r="D10" s="57"/>
      <c r="E10" s="57"/>
      <c r="F10" s="57"/>
      <c r="G10" s="57"/>
      <c r="H10" s="57"/>
      <c r="I10" s="57"/>
      <c r="J10" s="57"/>
      <c r="K10" s="57"/>
      <c r="L10" s="57"/>
      <c r="M10" s="57"/>
      <c r="N10" s="57"/>
      <c r="O10" s="57"/>
      <c r="P10" s="57"/>
      <c r="Q10" s="57"/>
      <c r="R10" s="57"/>
      <c r="S10" s="57"/>
      <c r="T10" s="57"/>
      <c r="U10" s="57"/>
      <c r="V10" s="57"/>
      <c r="W10" s="57"/>
      <c r="X10" s="57"/>
      <c r="Y10" s="57"/>
      <c r="Z10" s="57"/>
      <c r="AA10" s="57"/>
      <c r="AB10" s="57"/>
      <c r="AC10" s="57"/>
      <c r="AD10" s="57"/>
      <c r="AE10" s="57"/>
      <c r="AF10" s="57"/>
      <c r="AG10" s="57"/>
      <c r="AH10" s="57"/>
      <c r="AI10" s="57"/>
      <c r="AJ10" s="57"/>
      <c r="AK10" s="57"/>
      <c r="AL10" s="57"/>
      <c r="AM10" s="57"/>
      <c r="AN10" s="57"/>
      <c r="AO10" s="57"/>
      <c r="AP10" s="57"/>
      <c r="AQ10" s="57"/>
      <c r="AR10" s="57"/>
      <c r="AS10" s="57"/>
      <c r="AT10" s="57"/>
      <c r="AU10" s="57"/>
      <c r="AV10" s="57"/>
      <c r="AW10" s="57"/>
      <c r="AX10" s="57"/>
      <c r="AY10" s="57"/>
      <c r="AZ10" s="57"/>
      <c r="BA10" s="57"/>
      <c r="BB10" s="57"/>
      <c r="BC10" s="57"/>
      <c r="BD10" s="57"/>
      <c r="BE10" s="57"/>
      <c r="BF10" s="57"/>
      <c r="BG10" s="57"/>
      <c r="BH10" s="57"/>
      <c r="BI10" s="57"/>
      <c r="BJ10" s="57"/>
      <c r="BK10" s="60"/>
    </row>
    <row r="11" spans="1:107" x14ac:dyDescent="0.2">
      <c r="A11" s="17"/>
      <c r="B11" s="34" t="s">
        <v>102</v>
      </c>
      <c r="C11" s="40">
        <v>0</v>
      </c>
      <c r="D11" s="40">
        <v>6.176745225580401</v>
      </c>
      <c r="E11" s="40">
        <v>0</v>
      </c>
      <c r="F11" s="40">
        <v>0</v>
      </c>
      <c r="G11" s="40">
        <v>0</v>
      </c>
      <c r="H11" s="40">
        <v>0.25293127393440001</v>
      </c>
      <c r="I11" s="40">
        <v>0</v>
      </c>
      <c r="J11" s="40">
        <v>0</v>
      </c>
      <c r="K11" s="40">
        <v>0</v>
      </c>
      <c r="L11" s="40">
        <v>1.6746017947416001</v>
      </c>
      <c r="M11" s="40">
        <v>0</v>
      </c>
      <c r="N11" s="40">
        <v>0</v>
      </c>
      <c r="O11" s="40">
        <v>0</v>
      </c>
      <c r="P11" s="40">
        <v>0</v>
      </c>
      <c r="Q11" s="40">
        <v>0</v>
      </c>
      <c r="R11" s="40">
        <v>0.15266408528910003</v>
      </c>
      <c r="S11" s="40">
        <v>0</v>
      </c>
      <c r="T11" s="40">
        <v>3.0554156984838001</v>
      </c>
      <c r="U11" s="40">
        <v>0</v>
      </c>
      <c r="V11" s="40">
        <v>0.11418877761289999</v>
      </c>
      <c r="W11" s="40">
        <v>0</v>
      </c>
      <c r="X11" s="40">
        <v>0</v>
      </c>
      <c r="Y11" s="40">
        <v>0</v>
      </c>
      <c r="Z11" s="40">
        <v>0</v>
      </c>
      <c r="AA11" s="40">
        <v>0</v>
      </c>
      <c r="AB11" s="40">
        <v>1.0237641125742001</v>
      </c>
      <c r="AC11" s="40">
        <v>0.13734418493540002</v>
      </c>
      <c r="AD11" s="40">
        <v>0</v>
      </c>
      <c r="AE11" s="40">
        <v>0</v>
      </c>
      <c r="AF11" s="40">
        <v>2.3893728832891004</v>
      </c>
      <c r="AG11" s="40">
        <v>0</v>
      </c>
      <c r="AH11" s="40">
        <v>0</v>
      </c>
      <c r="AI11" s="40">
        <v>0</v>
      </c>
      <c r="AJ11" s="40">
        <v>0</v>
      </c>
      <c r="AK11" s="40">
        <v>0</v>
      </c>
      <c r="AL11" s="40">
        <v>0.86481412489690024</v>
      </c>
      <c r="AM11" s="40">
        <v>0.15253389387089999</v>
      </c>
      <c r="AN11" s="40">
        <v>4.8558803547415996</v>
      </c>
      <c r="AO11" s="40">
        <v>0</v>
      </c>
      <c r="AP11" s="40">
        <v>0.79040452270899997</v>
      </c>
      <c r="AQ11" s="40">
        <v>0</v>
      </c>
      <c r="AR11" s="40">
        <v>0</v>
      </c>
      <c r="AS11" s="40">
        <v>0</v>
      </c>
      <c r="AT11" s="40">
        <v>0</v>
      </c>
      <c r="AU11" s="40">
        <v>0</v>
      </c>
      <c r="AV11" s="40">
        <v>0.55903817319049998</v>
      </c>
      <c r="AW11" s="40">
        <v>5.7658727609674987</v>
      </c>
      <c r="AX11" s="40">
        <v>0.18065139</v>
      </c>
      <c r="AY11" s="40">
        <v>0</v>
      </c>
      <c r="AZ11" s="40">
        <v>0.49358377574140005</v>
      </c>
      <c r="BA11" s="40">
        <v>0</v>
      </c>
      <c r="BB11" s="40">
        <v>0</v>
      </c>
      <c r="BC11" s="40">
        <v>0</v>
      </c>
      <c r="BD11" s="40">
        <v>0</v>
      </c>
      <c r="BE11" s="40">
        <v>0</v>
      </c>
      <c r="BF11" s="40">
        <v>3.8842006838000001E-2</v>
      </c>
      <c r="BG11" s="40">
        <v>7.3220369353999993E-3</v>
      </c>
      <c r="BH11" s="40">
        <v>0</v>
      </c>
      <c r="BI11" s="40">
        <v>0</v>
      </c>
      <c r="BJ11" s="40">
        <v>0.38980556180629999</v>
      </c>
      <c r="BK11" s="41">
        <f>SUM(C11:BJ11)</f>
        <v>29.075776638138404</v>
      </c>
      <c r="BL11" s="42"/>
      <c r="BO11" s="42"/>
    </row>
    <row r="12" spans="1:107" x14ac:dyDescent="0.2">
      <c r="A12" s="17"/>
      <c r="B12" s="26" t="s">
        <v>86</v>
      </c>
      <c r="C12" s="38">
        <f t="shared" ref="C12:BJ12" si="1">SUM(C11)</f>
        <v>0</v>
      </c>
      <c r="D12" s="38">
        <f t="shared" si="1"/>
        <v>6.176745225580401</v>
      </c>
      <c r="E12" s="38">
        <f t="shared" si="1"/>
        <v>0</v>
      </c>
      <c r="F12" s="38">
        <f t="shared" si="1"/>
        <v>0</v>
      </c>
      <c r="G12" s="38">
        <f t="shared" si="1"/>
        <v>0</v>
      </c>
      <c r="H12" s="38">
        <f t="shared" si="1"/>
        <v>0.25293127393440001</v>
      </c>
      <c r="I12" s="38">
        <f t="shared" si="1"/>
        <v>0</v>
      </c>
      <c r="J12" s="38">
        <f t="shared" si="1"/>
        <v>0</v>
      </c>
      <c r="K12" s="38">
        <f t="shared" si="1"/>
        <v>0</v>
      </c>
      <c r="L12" s="38">
        <f t="shared" si="1"/>
        <v>1.6746017947416001</v>
      </c>
      <c r="M12" s="38">
        <f t="shared" si="1"/>
        <v>0</v>
      </c>
      <c r="N12" s="38">
        <f t="shared" si="1"/>
        <v>0</v>
      </c>
      <c r="O12" s="38">
        <f t="shared" si="1"/>
        <v>0</v>
      </c>
      <c r="P12" s="38">
        <f t="shared" si="1"/>
        <v>0</v>
      </c>
      <c r="Q12" s="38">
        <f t="shared" si="1"/>
        <v>0</v>
      </c>
      <c r="R12" s="38">
        <f t="shared" si="1"/>
        <v>0.15266408528910003</v>
      </c>
      <c r="S12" s="38">
        <f t="shared" si="1"/>
        <v>0</v>
      </c>
      <c r="T12" s="38">
        <f t="shared" si="1"/>
        <v>3.0554156984838001</v>
      </c>
      <c r="U12" s="38">
        <f t="shared" si="1"/>
        <v>0</v>
      </c>
      <c r="V12" s="38">
        <f t="shared" si="1"/>
        <v>0.11418877761289999</v>
      </c>
      <c r="W12" s="38">
        <f t="shared" si="1"/>
        <v>0</v>
      </c>
      <c r="X12" s="38">
        <f t="shared" si="1"/>
        <v>0</v>
      </c>
      <c r="Y12" s="38">
        <f t="shared" si="1"/>
        <v>0</v>
      </c>
      <c r="Z12" s="38">
        <f t="shared" si="1"/>
        <v>0</v>
      </c>
      <c r="AA12" s="38">
        <f t="shared" si="1"/>
        <v>0</v>
      </c>
      <c r="AB12" s="38">
        <f t="shared" si="1"/>
        <v>1.0237641125742001</v>
      </c>
      <c r="AC12" s="38">
        <f t="shared" si="1"/>
        <v>0.13734418493540002</v>
      </c>
      <c r="AD12" s="38">
        <f t="shared" si="1"/>
        <v>0</v>
      </c>
      <c r="AE12" s="38">
        <f t="shared" si="1"/>
        <v>0</v>
      </c>
      <c r="AF12" s="38">
        <f t="shared" si="1"/>
        <v>2.3893728832891004</v>
      </c>
      <c r="AG12" s="38">
        <f t="shared" si="1"/>
        <v>0</v>
      </c>
      <c r="AH12" s="38">
        <f t="shared" si="1"/>
        <v>0</v>
      </c>
      <c r="AI12" s="38">
        <f t="shared" si="1"/>
        <v>0</v>
      </c>
      <c r="AJ12" s="38">
        <f t="shared" si="1"/>
        <v>0</v>
      </c>
      <c r="AK12" s="38">
        <f t="shared" si="1"/>
        <v>0</v>
      </c>
      <c r="AL12" s="38">
        <f t="shared" si="1"/>
        <v>0.86481412489690024</v>
      </c>
      <c r="AM12" s="38">
        <f t="shared" si="1"/>
        <v>0.15253389387089999</v>
      </c>
      <c r="AN12" s="38">
        <f t="shared" si="1"/>
        <v>4.8558803547415996</v>
      </c>
      <c r="AO12" s="38">
        <f t="shared" si="1"/>
        <v>0</v>
      </c>
      <c r="AP12" s="38">
        <f t="shared" si="1"/>
        <v>0.79040452270899997</v>
      </c>
      <c r="AQ12" s="38">
        <f t="shared" si="1"/>
        <v>0</v>
      </c>
      <c r="AR12" s="38">
        <f t="shared" si="1"/>
        <v>0</v>
      </c>
      <c r="AS12" s="38">
        <f t="shared" si="1"/>
        <v>0</v>
      </c>
      <c r="AT12" s="38">
        <f t="shared" si="1"/>
        <v>0</v>
      </c>
      <c r="AU12" s="38">
        <f t="shared" si="1"/>
        <v>0</v>
      </c>
      <c r="AV12" s="38">
        <f>(SUM(AV11))</f>
        <v>0.55903817319049998</v>
      </c>
      <c r="AW12" s="38">
        <f>(SUM(AW11))</f>
        <v>5.7658727609674987</v>
      </c>
      <c r="AX12" s="38">
        <f t="shared" si="1"/>
        <v>0.18065139</v>
      </c>
      <c r="AY12" s="38">
        <f t="shared" si="1"/>
        <v>0</v>
      </c>
      <c r="AZ12" s="38">
        <f t="shared" si="1"/>
        <v>0.49358377574140005</v>
      </c>
      <c r="BA12" s="38">
        <f t="shared" si="1"/>
        <v>0</v>
      </c>
      <c r="BB12" s="38">
        <f t="shared" si="1"/>
        <v>0</v>
      </c>
      <c r="BC12" s="38">
        <f t="shared" si="1"/>
        <v>0</v>
      </c>
      <c r="BD12" s="38">
        <f t="shared" si="1"/>
        <v>0</v>
      </c>
      <c r="BE12" s="38">
        <f t="shared" si="1"/>
        <v>0</v>
      </c>
      <c r="BF12" s="38">
        <f t="shared" si="1"/>
        <v>3.8842006838000001E-2</v>
      </c>
      <c r="BG12" s="38">
        <f t="shared" si="1"/>
        <v>7.3220369353999993E-3</v>
      </c>
      <c r="BH12" s="38">
        <f t="shared" si="1"/>
        <v>0</v>
      </c>
      <c r="BI12" s="38">
        <f t="shared" si="1"/>
        <v>0</v>
      </c>
      <c r="BJ12" s="38">
        <f t="shared" si="1"/>
        <v>0.38980556180629999</v>
      </c>
      <c r="BK12" s="39">
        <f>SUM(BK11)</f>
        <v>29.075776638138404</v>
      </c>
    </row>
    <row r="13" spans="1:107" x14ac:dyDescent="0.2">
      <c r="A13" s="17" t="s">
        <v>78</v>
      </c>
      <c r="B13" s="25" t="s">
        <v>10</v>
      </c>
      <c r="C13" s="59"/>
      <c r="D13" s="57"/>
      <c r="E13" s="57"/>
      <c r="F13" s="57"/>
      <c r="G13" s="57"/>
      <c r="H13" s="57"/>
      <c r="I13" s="57"/>
      <c r="J13" s="57"/>
      <c r="K13" s="57"/>
      <c r="L13" s="57"/>
      <c r="M13" s="57"/>
      <c r="N13" s="57"/>
      <c r="O13" s="57"/>
      <c r="P13" s="57"/>
      <c r="Q13" s="57"/>
      <c r="R13" s="57"/>
      <c r="S13" s="57"/>
      <c r="T13" s="57"/>
      <c r="U13" s="57"/>
      <c r="V13" s="57"/>
      <c r="W13" s="57"/>
      <c r="X13" s="57"/>
      <c r="Y13" s="57"/>
      <c r="Z13" s="57"/>
      <c r="AA13" s="57"/>
      <c r="AB13" s="57"/>
      <c r="AC13" s="57"/>
      <c r="AD13" s="57"/>
      <c r="AE13" s="57"/>
      <c r="AF13" s="57"/>
      <c r="AG13" s="57"/>
      <c r="AH13" s="57"/>
      <c r="AI13" s="57"/>
      <c r="AJ13" s="57"/>
      <c r="AK13" s="57"/>
      <c r="AL13" s="57"/>
      <c r="AM13" s="57"/>
      <c r="AN13" s="57"/>
      <c r="AO13" s="57"/>
      <c r="AP13" s="57"/>
      <c r="AQ13" s="57"/>
      <c r="AR13" s="57"/>
      <c r="AS13" s="57"/>
      <c r="AT13" s="57"/>
      <c r="AU13" s="57"/>
      <c r="AV13" s="57"/>
      <c r="AW13" s="57"/>
      <c r="AX13" s="57"/>
      <c r="AY13" s="57"/>
      <c r="AZ13" s="57"/>
      <c r="BA13" s="57"/>
      <c r="BB13" s="57"/>
      <c r="BC13" s="57"/>
      <c r="BD13" s="57"/>
      <c r="BE13" s="57"/>
      <c r="BF13" s="57"/>
      <c r="BG13" s="57"/>
      <c r="BH13" s="57"/>
      <c r="BI13" s="57"/>
      <c r="BJ13" s="57"/>
      <c r="BK13" s="60"/>
    </row>
    <row r="14" spans="1:107" x14ac:dyDescent="0.2">
      <c r="A14" s="17"/>
      <c r="B14" s="26" t="s">
        <v>36</v>
      </c>
      <c r="C14" s="40">
        <v>0</v>
      </c>
      <c r="D14" s="40">
        <v>0</v>
      </c>
      <c r="E14" s="40">
        <v>0</v>
      </c>
      <c r="F14" s="40">
        <v>0</v>
      </c>
      <c r="G14" s="40">
        <v>0</v>
      </c>
      <c r="H14" s="40">
        <v>0</v>
      </c>
      <c r="I14" s="40">
        <v>0</v>
      </c>
      <c r="J14" s="40">
        <v>0</v>
      </c>
      <c r="K14" s="40">
        <v>0</v>
      </c>
      <c r="L14" s="40">
        <v>0</v>
      </c>
      <c r="M14" s="40">
        <v>0</v>
      </c>
      <c r="N14" s="40">
        <v>0</v>
      </c>
      <c r="O14" s="40">
        <v>0</v>
      </c>
      <c r="P14" s="40">
        <v>0</v>
      </c>
      <c r="Q14" s="40">
        <v>0</v>
      </c>
      <c r="R14" s="40">
        <v>0</v>
      </c>
      <c r="S14" s="40">
        <v>0</v>
      </c>
      <c r="T14" s="40">
        <v>0</v>
      </c>
      <c r="U14" s="40">
        <v>0</v>
      </c>
      <c r="V14" s="40">
        <v>0</v>
      </c>
      <c r="W14" s="40">
        <v>0</v>
      </c>
      <c r="X14" s="40">
        <v>0</v>
      </c>
      <c r="Y14" s="40">
        <v>0</v>
      </c>
      <c r="Z14" s="40">
        <v>0</v>
      </c>
      <c r="AA14" s="40">
        <v>0</v>
      </c>
      <c r="AB14" s="40">
        <v>0</v>
      </c>
      <c r="AC14" s="40">
        <v>0</v>
      </c>
      <c r="AD14" s="40">
        <v>0</v>
      </c>
      <c r="AE14" s="40">
        <v>0</v>
      </c>
      <c r="AF14" s="40">
        <v>0</v>
      </c>
      <c r="AG14" s="40">
        <v>0</v>
      </c>
      <c r="AH14" s="40">
        <v>0</v>
      </c>
      <c r="AI14" s="40">
        <v>0</v>
      </c>
      <c r="AJ14" s="40">
        <v>0</v>
      </c>
      <c r="AK14" s="40">
        <v>0</v>
      </c>
      <c r="AL14" s="40">
        <v>0</v>
      </c>
      <c r="AM14" s="40">
        <v>0</v>
      </c>
      <c r="AN14" s="40">
        <v>0</v>
      </c>
      <c r="AO14" s="40">
        <v>0</v>
      </c>
      <c r="AP14" s="40">
        <v>0</v>
      </c>
      <c r="AQ14" s="40">
        <v>0</v>
      </c>
      <c r="AR14" s="40">
        <v>0</v>
      </c>
      <c r="AS14" s="40">
        <v>0</v>
      </c>
      <c r="AT14" s="40">
        <v>0</v>
      </c>
      <c r="AU14" s="40">
        <v>0</v>
      </c>
      <c r="AV14" s="40">
        <v>0</v>
      </c>
      <c r="AW14" s="40">
        <v>0</v>
      </c>
      <c r="AX14" s="40">
        <v>0</v>
      </c>
      <c r="AY14" s="40">
        <v>0</v>
      </c>
      <c r="AZ14" s="40">
        <v>0</v>
      </c>
      <c r="BA14" s="40">
        <v>0</v>
      </c>
      <c r="BB14" s="40">
        <v>0</v>
      </c>
      <c r="BC14" s="40">
        <v>0</v>
      </c>
      <c r="BD14" s="40">
        <v>0</v>
      </c>
      <c r="BE14" s="40">
        <v>0</v>
      </c>
      <c r="BF14" s="40">
        <v>0</v>
      </c>
      <c r="BG14" s="40">
        <v>0</v>
      </c>
      <c r="BH14" s="40">
        <v>0</v>
      </c>
      <c r="BI14" s="40">
        <v>0</v>
      </c>
      <c r="BJ14" s="40">
        <v>0</v>
      </c>
      <c r="BK14" s="41">
        <f t="shared" ref="BK14" si="2">SUM(C14:BJ14)</f>
        <v>0</v>
      </c>
    </row>
    <row r="15" spans="1:107" x14ac:dyDescent="0.2">
      <c r="A15" s="17"/>
      <c r="B15" s="26" t="s">
        <v>93</v>
      </c>
      <c r="C15" s="39">
        <f t="shared" ref="C15:AH15" si="3">SUM(C14:C14)</f>
        <v>0</v>
      </c>
      <c r="D15" s="39">
        <f t="shared" si="3"/>
        <v>0</v>
      </c>
      <c r="E15" s="39">
        <f t="shared" si="3"/>
        <v>0</v>
      </c>
      <c r="F15" s="39">
        <f t="shared" si="3"/>
        <v>0</v>
      </c>
      <c r="G15" s="39">
        <f t="shared" si="3"/>
        <v>0</v>
      </c>
      <c r="H15" s="39">
        <f t="shared" si="3"/>
        <v>0</v>
      </c>
      <c r="I15" s="39">
        <f t="shared" si="3"/>
        <v>0</v>
      </c>
      <c r="J15" s="39">
        <f t="shared" si="3"/>
        <v>0</v>
      </c>
      <c r="K15" s="39">
        <f t="shared" si="3"/>
        <v>0</v>
      </c>
      <c r="L15" s="39">
        <f t="shared" si="3"/>
        <v>0</v>
      </c>
      <c r="M15" s="39">
        <f t="shared" si="3"/>
        <v>0</v>
      </c>
      <c r="N15" s="39">
        <f t="shared" si="3"/>
        <v>0</v>
      </c>
      <c r="O15" s="39">
        <f t="shared" si="3"/>
        <v>0</v>
      </c>
      <c r="P15" s="39">
        <f t="shared" si="3"/>
        <v>0</v>
      </c>
      <c r="Q15" s="39">
        <f t="shared" si="3"/>
        <v>0</v>
      </c>
      <c r="R15" s="39">
        <f t="shared" si="3"/>
        <v>0</v>
      </c>
      <c r="S15" s="39">
        <f t="shared" si="3"/>
        <v>0</v>
      </c>
      <c r="T15" s="39">
        <f t="shared" si="3"/>
        <v>0</v>
      </c>
      <c r="U15" s="39">
        <f t="shared" si="3"/>
        <v>0</v>
      </c>
      <c r="V15" s="39">
        <f t="shared" si="3"/>
        <v>0</v>
      </c>
      <c r="W15" s="39">
        <f t="shared" si="3"/>
        <v>0</v>
      </c>
      <c r="X15" s="39">
        <f t="shared" si="3"/>
        <v>0</v>
      </c>
      <c r="Y15" s="39">
        <f t="shared" si="3"/>
        <v>0</v>
      </c>
      <c r="Z15" s="39">
        <f t="shared" si="3"/>
        <v>0</v>
      </c>
      <c r="AA15" s="39">
        <f t="shared" si="3"/>
        <v>0</v>
      </c>
      <c r="AB15" s="39">
        <f t="shared" si="3"/>
        <v>0</v>
      </c>
      <c r="AC15" s="39">
        <f t="shared" si="3"/>
        <v>0</v>
      </c>
      <c r="AD15" s="39">
        <f t="shared" si="3"/>
        <v>0</v>
      </c>
      <c r="AE15" s="39">
        <f t="shared" si="3"/>
        <v>0</v>
      </c>
      <c r="AF15" s="39">
        <f t="shared" si="3"/>
        <v>0</v>
      </c>
      <c r="AG15" s="39">
        <f t="shared" si="3"/>
        <v>0</v>
      </c>
      <c r="AH15" s="39">
        <f t="shared" si="3"/>
        <v>0</v>
      </c>
      <c r="AI15" s="39">
        <f t="shared" ref="AI15:BK15" si="4">SUM(AI14:AI14)</f>
        <v>0</v>
      </c>
      <c r="AJ15" s="39">
        <f t="shared" si="4"/>
        <v>0</v>
      </c>
      <c r="AK15" s="39">
        <f t="shared" si="4"/>
        <v>0</v>
      </c>
      <c r="AL15" s="39">
        <f t="shared" si="4"/>
        <v>0</v>
      </c>
      <c r="AM15" s="39">
        <f t="shared" si="4"/>
        <v>0</v>
      </c>
      <c r="AN15" s="39">
        <f t="shared" si="4"/>
        <v>0</v>
      </c>
      <c r="AO15" s="39">
        <f t="shared" si="4"/>
        <v>0</v>
      </c>
      <c r="AP15" s="39">
        <f t="shared" si="4"/>
        <v>0</v>
      </c>
      <c r="AQ15" s="39">
        <f t="shared" si="4"/>
        <v>0</v>
      </c>
      <c r="AR15" s="39">
        <f t="shared" si="4"/>
        <v>0</v>
      </c>
      <c r="AS15" s="39">
        <f t="shared" si="4"/>
        <v>0</v>
      </c>
      <c r="AT15" s="39">
        <f t="shared" si="4"/>
        <v>0</v>
      </c>
      <c r="AU15" s="39">
        <f t="shared" si="4"/>
        <v>0</v>
      </c>
      <c r="AV15" s="39">
        <f t="shared" si="4"/>
        <v>0</v>
      </c>
      <c r="AW15" s="39">
        <f t="shared" si="4"/>
        <v>0</v>
      </c>
      <c r="AX15" s="39">
        <f t="shared" si="4"/>
        <v>0</v>
      </c>
      <c r="AY15" s="39">
        <f t="shared" si="4"/>
        <v>0</v>
      </c>
      <c r="AZ15" s="39">
        <f t="shared" si="4"/>
        <v>0</v>
      </c>
      <c r="BA15" s="39">
        <f t="shared" si="4"/>
        <v>0</v>
      </c>
      <c r="BB15" s="39">
        <f t="shared" si="4"/>
        <v>0</v>
      </c>
      <c r="BC15" s="39">
        <f t="shared" si="4"/>
        <v>0</v>
      </c>
      <c r="BD15" s="39">
        <f t="shared" si="4"/>
        <v>0</v>
      </c>
      <c r="BE15" s="39">
        <f t="shared" si="4"/>
        <v>0</v>
      </c>
      <c r="BF15" s="39">
        <f t="shared" si="4"/>
        <v>0</v>
      </c>
      <c r="BG15" s="39">
        <f t="shared" si="4"/>
        <v>0</v>
      </c>
      <c r="BH15" s="39">
        <f t="shared" si="4"/>
        <v>0</v>
      </c>
      <c r="BI15" s="39">
        <f t="shared" si="4"/>
        <v>0</v>
      </c>
      <c r="BJ15" s="39">
        <f t="shared" si="4"/>
        <v>0</v>
      </c>
      <c r="BK15" s="39">
        <f t="shared" si="4"/>
        <v>0</v>
      </c>
    </row>
    <row r="16" spans="1:107" x14ac:dyDescent="0.2">
      <c r="A16" s="17" t="s">
        <v>79</v>
      </c>
      <c r="B16" s="25" t="s">
        <v>13</v>
      </c>
      <c r="C16" s="59"/>
      <c r="D16" s="57"/>
      <c r="E16" s="57"/>
      <c r="F16" s="57"/>
      <c r="G16" s="57"/>
      <c r="H16" s="57"/>
      <c r="I16" s="57"/>
      <c r="J16" s="57"/>
      <c r="K16" s="57"/>
      <c r="L16" s="57"/>
      <c r="M16" s="57"/>
      <c r="N16" s="57"/>
      <c r="O16" s="57"/>
      <c r="P16" s="57"/>
      <c r="Q16" s="57"/>
      <c r="R16" s="57"/>
      <c r="S16" s="57"/>
      <c r="T16" s="57"/>
      <c r="U16" s="57"/>
      <c r="V16" s="57"/>
      <c r="W16" s="57"/>
      <c r="X16" s="57"/>
      <c r="Y16" s="57"/>
      <c r="Z16" s="57"/>
      <c r="AA16" s="57"/>
      <c r="AB16" s="57"/>
      <c r="AC16" s="57"/>
      <c r="AD16" s="57"/>
      <c r="AE16" s="57"/>
      <c r="AF16" s="57"/>
      <c r="AG16" s="57"/>
      <c r="AH16" s="57"/>
      <c r="AI16" s="57"/>
      <c r="AJ16" s="57"/>
      <c r="AK16" s="57"/>
      <c r="AL16" s="57"/>
      <c r="AM16" s="57"/>
      <c r="AN16" s="57"/>
      <c r="AO16" s="57"/>
      <c r="AP16" s="57"/>
      <c r="AQ16" s="57"/>
      <c r="AR16" s="57"/>
      <c r="AS16" s="57"/>
      <c r="AT16" s="57"/>
      <c r="AU16" s="57"/>
      <c r="AV16" s="57"/>
      <c r="AW16" s="57"/>
      <c r="AX16" s="57"/>
      <c r="AY16" s="57"/>
      <c r="AZ16" s="57"/>
      <c r="BA16" s="57"/>
      <c r="BB16" s="57"/>
      <c r="BC16" s="57"/>
      <c r="BD16" s="57"/>
      <c r="BE16" s="57"/>
      <c r="BF16" s="57"/>
      <c r="BG16" s="57"/>
      <c r="BH16" s="57"/>
      <c r="BI16" s="57"/>
      <c r="BJ16" s="57"/>
      <c r="BK16" s="60"/>
    </row>
    <row r="17" spans="1:67" x14ac:dyDescent="0.2">
      <c r="A17" s="17"/>
      <c r="B17" s="26" t="s">
        <v>36</v>
      </c>
      <c r="C17" s="36">
        <v>0</v>
      </c>
      <c r="D17" s="35">
        <v>0</v>
      </c>
      <c r="E17" s="35">
        <v>0</v>
      </c>
      <c r="F17" s="35">
        <v>0</v>
      </c>
      <c r="G17" s="37">
        <v>0</v>
      </c>
      <c r="H17" s="36">
        <v>0</v>
      </c>
      <c r="I17" s="35">
        <v>0</v>
      </c>
      <c r="J17" s="35">
        <v>0</v>
      </c>
      <c r="K17" s="35">
        <v>0</v>
      </c>
      <c r="L17" s="37">
        <v>0</v>
      </c>
      <c r="M17" s="36">
        <v>0</v>
      </c>
      <c r="N17" s="35">
        <v>0</v>
      </c>
      <c r="O17" s="35">
        <v>0</v>
      </c>
      <c r="P17" s="35">
        <v>0</v>
      </c>
      <c r="Q17" s="37">
        <v>0</v>
      </c>
      <c r="R17" s="36">
        <v>0</v>
      </c>
      <c r="S17" s="35">
        <v>0</v>
      </c>
      <c r="T17" s="35">
        <v>0</v>
      </c>
      <c r="U17" s="35">
        <v>0</v>
      </c>
      <c r="V17" s="37">
        <v>0</v>
      </c>
      <c r="W17" s="36">
        <v>0</v>
      </c>
      <c r="X17" s="35">
        <v>0</v>
      </c>
      <c r="Y17" s="35">
        <v>0</v>
      </c>
      <c r="Z17" s="35">
        <v>0</v>
      </c>
      <c r="AA17" s="37">
        <v>0</v>
      </c>
      <c r="AB17" s="36">
        <v>0</v>
      </c>
      <c r="AC17" s="35">
        <v>0</v>
      </c>
      <c r="AD17" s="35">
        <v>0</v>
      </c>
      <c r="AE17" s="35">
        <v>0</v>
      </c>
      <c r="AF17" s="37">
        <v>0</v>
      </c>
      <c r="AG17" s="36">
        <v>0</v>
      </c>
      <c r="AH17" s="35">
        <v>0</v>
      </c>
      <c r="AI17" s="35">
        <v>0</v>
      </c>
      <c r="AJ17" s="35">
        <v>0</v>
      </c>
      <c r="AK17" s="37">
        <v>0</v>
      </c>
      <c r="AL17" s="36">
        <v>0</v>
      </c>
      <c r="AM17" s="35">
        <v>0</v>
      </c>
      <c r="AN17" s="35">
        <v>0</v>
      </c>
      <c r="AO17" s="35">
        <v>0</v>
      </c>
      <c r="AP17" s="37">
        <v>0</v>
      </c>
      <c r="AQ17" s="36">
        <v>0</v>
      </c>
      <c r="AR17" s="35">
        <v>0</v>
      </c>
      <c r="AS17" s="35">
        <v>0</v>
      </c>
      <c r="AT17" s="35">
        <v>0</v>
      </c>
      <c r="AU17" s="37">
        <v>0</v>
      </c>
      <c r="AV17" s="36">
        <v>0</v>
      </c>
      <c r="AW17" s="35">
        <v>0</v>
      </c>
      <c r="AX17" s="35">
        <v>0</v>
      </c>
      <c r="AY17" s="35">
        <v>0</v>
      </c>
      <c r="AZ17" s="37">
        <v>0</v>
      </c>
      <c r="BA17" s="36">
        <v>0</v>
      </c>
      <c r="BB17" s="35">
        <v>0</v>
      </c>
      <c r="BC17" s="35">
        <v>0</v>
      </c>
      <c r="BD17" s="35">
        <v>0</v>
      </c>
      <c r="BE17" s="37">
        <v>0</v>
      </c>
      <c r="BF17" s="36">
        <v>0</v>
      </c>
      <c r="BG17" s="35">
        <v>0</v>
      </c>
      <c r="BH17" s="35">
        <v>0</v>
      </c>
      <c r="BI17" s="35">
        <v>0</v>
      </c>
      <c r="BJ17" s="37">
        <v>0</v>
      </c>
      <c r="BK17" s="41">
        <f>SUM(C17:BJ17)</f>
        <v>0</v>
      </c>
    </row>
    <row r="18" spans="1:67" x14ac:dyDescent="0.2">
      <c r="A18" s="17"/>
      <c r="B18" s="26" t="s">
        <v>92</v>
      </c>
      <c r="C18" s="38">
        <f t="shared" ref="C18:BJ18" si="5">SUM(C17)</f>
        <v>0</v>
      </c>
      <c r="D18" s="38">
        <f t="shared" si="5"/>
        <v>0</v>
      </c>
      <c r="E18" s="38">
        <f t="shared" si="5"/>
        <v>0</v>
      </c>
      <c r="F18" s="38">
        <f t="shared" si="5"/>
        <v>0</v>
      </c>
      <c r="G18" s="38">
        <f t="shared" si="5"/>
        <v>0</v>
      </c>
      <c r="H18" s="38">
        <f t="shared" si="5"/>
        <v>0</v>
      </c>
      <c r="I18" s="38">
        <f t="shared" si="5"/>
        <v>0</v>
      </c>
      <c r="J18" s="38">
        <f t="shared" si="5"/>
        <v>0</v>
      </c>
      <c r="K18" s="38">
        <f t="shared" si="5"/>
        <v>0</v>
      </c>
      <c r="L18" s="38">
        <f t="shared" si="5"/>
        <v>0</v>
      </c>
      <c r="M18" s="38">
        <f t="shared" si="5"/>
        <v>0</v>
      </c>
      <c r="N18" s="38">
        <f t="shared" si="5"/>
        <v>0</v>
      </c>
      <c r="O18" s="38">
        <f t="shared" si="5"/>
        <v>0</v>
      </c>
      <c r="P18" s="38">
        <f t="shared" si="5"/>
        <v>0</v>
      </c>
      <c r="Q18" s="38">
        <f t="shared" si="5"/>
        <v>0</v>
      </c>
      <c r="R18" s="38">
        <f t="shared" si="5"/>
        <v>0</v>
      </c>
      <c r="S18" s="38">
        <f t="shared" si="5"/>
        <v>0</v>
      </c>
      <c r="T18" s="38">
        <f t="shared" si="5"/>
        <v>0</v>
      </c>
      <c r="U18" s="38">
        <f t="shared" si="5"/>
        <v>0</v>
      </c>
      <c r="V18" s="38">
        <f t="shared" si="5"/>
        <v>0</v>
      </c>
      <c r="W18" s="38">
        <f t="shared" si="5"/>
        <v>0</v>
      </c>
      <c r="X18" s="38">
        <f t="shared" si="5"/>
        <v>0</v>
      </c>
      <c r="Y18" s="38">
        <f t="shared" si="5"/>
        <v>0</v>
      </c>
      <c r="Z18" s="38">
        <f t="shared" si="5"/>
        <v>0</v>
      </c>
      <c r="AA18" s="38">
        <f t="shared" si="5"/>
        <v>0</v>
      </c>
      <c r="AB18" s="38">
        <f t="shared" si="5"/>
        <v>0</v>
      </c>
      <c r="AC18" s="38">
        <f t="shared" si="5"/>
        <v>0</v>
      </c>
      <c r="AD18" s="38">
        <f t="shared" si="5"/>
        <v>0</v>
      </c>
      <c r="AE18" s="38">
        <f t="shared" si="5"/>
        <v>0</v>
      </c>
      <c r="AF18" s="38">
        <f t="shared" si="5"/>
        <v>0</v>
      </c>
      <c r="AG18" s="38">
        <f t="shared" si="5"/>
        <v>0</v>
      </c>
      <c r="AH18" s="38">
        <f t="shared" si="5"/>
        <v>0</v>
      </c>
      <c r="AI18" s="38">
        <f t="shared" si="5"/>
        <v>0</v>
      </c>
      <c r="AJ18" s="38">
        <f t="shared" si="5"/>
        <v>0</v>
      </c>
      <c r="AK18" s="38">
        <f t="shared" si="5"/>
        <v>0</v>
      </c>
      <c r="AL18" s="38">
        <f t="shared" si="5"/>
        <v>0</v>
      </c>
      <c r="AM18" s="38">
        <f t="shared" si="5"/>
        <v>0</v>
      </c>
      <c r="AN18" s="38">
        <f t="shared" si="5"/>
        <v>0</v>
      </c>
      <c r="AO18" s="38">
        <f t="shared" si="5"/>
        <v>0</v>
      </c>
      <c r="AP18" s="38">
        <f t="shared" si="5"/>
        <v>0</v>
      </c>
      <c r="AQ18" s="38">
        <f t="shared" si="5"/>
        <v>0</v>
      </c>
      <c r="AR18" s="38">
        <f t="shared" si="5"/>
        <v>0</v>
      </c>
      <c r="AS18" s="38">
        <f t="shared" si="5"/>
        <v>0</v>
      </c>
      <c r="AT18" s="38">
        <f t="shared" si="5"/>
        <v>0</v>
      </c>
      <c r="AU18" s="38">
        <f t="shared" si="5"/>
        <v>0</v>
      </c>
      <c r="AV18" s="38">
        <f t="shared" si="5"/>
        <v>0</v>
      </c>
      <c r="AW18" s="38">
        <f t="shared" si="5"/>
        <v>0</v>
      </c>
      <c r="AX18" s="38">
        <f t="shared" si="5"/>
        <v>0</v>
      </c>
      <c r="AY18" s="38">
        <f t="shared" si="5"/>
        <v>0</v>
      </c>
      <c r="AZ18" s="38">
        <f t="shared" si="5"/>
        <v>0</v>
      </c>
      <c r="BA18" s="38">
        <f t="shared" si="5"/>
        <v>0</v>
      </c>
      <c r="BB18" s="38">
        <f t="shared" si="5"/>
        <v>0</v>
      </c>
      <c r="BC18" s="38">
        <f t="shared" si="5"/>
        <v>0</v>
      </c>
      <c r="BD18" s="38">
        <f t="shared" si="5"/>
        <v>0</v>
      </c>
      <c r="BE18" s="38">
        <f t="shared" si="5"/>
        <v>0</v>
      </c>
      <c r="BF18" s="38">
        <f t="shared" si="5"/>
        <v>0</v>
      </c>
      <c r="BG18" s="38">
        <f t="shared" si="5"/>
        <v>0</v>
      </c>
      <c r="BH18" s="38">
        <f t="shared" si="5"/>
        <v>0</v>
      </c>
      <c r="BI18" s="38">
        <f t="shared" si="5"/>
        <v>0</v>
      </c>
      <c r="BJ18" s="38">
        <f t="shared" si="5"/>
        <v>0</v>
      </c>
      <c r="BK18" s="39">
        <f>SUM(BK17)</f>
        <v>0</v>
      </c>
    </row>
    <row r="19" spans="1:67" x14ac:dyDescent="0.2">
      <c r="A19" s="17" t="s">
        <v>81</v>
      </c>
      <c r="B19" s="33" t="s">
        <v>97</v>
      </c>
      <c r="C19" s="59"/>
      <c r="D19" s="57"/>
      <c r="E19" s="57"/>
      <c r="F19" s="57"/>
      <c r="G19" s="57"/>
      <c r="H19" s="57"/>
      <c r="I19" s="57"/>
      <c r="J19" s="57"/>
      <c r="K19" s="57"/>
      <c r="L19" s="57"/>
      <c r="M19" s="57"/>
      <c r="N19" s="57"/>
      <c r="O19" s="57"/>
      <c r="P19" s="57"/>
      <c r="Q19" s="57"/>
      <c r="R19" s="57"/>
      <c r="S19" s="57"/>
      <c r="T19" s="57"/>
      <c r="U19" s="57"/>
      <c r="V19" s="57"/>
      <c r="W19" s="57"/>
      <c r="X19" s="57"/>
      <c r="Y19" s="57"/>
      <c r="Z19" s="57"/>
      <c r="AA19" s="57"/>
      <c r="AB19" s="57"/>
      <c r="AC19" s="57"/>
      <c r="AD19" s="57"/>
      <c r="AE19" s="57"/>
      <c r="AF19" s="57"/>
      <c r="AG19" s="57"/>
      <c r="AH19" s="57"/>
      <c r="AI19" s="57"/>
      <c r="AJ19" s="57"/>
      <c r="AK19" s="57"/>
      <c r="AL19" s="57"/>
      <c r="AM19" s="57"/>
      <c r="AN19" s="57"/>
      <c r="AO19" s="57"/>
      <c r="AP19" s="57"/>
      <c r="AQ19" s="57"/>
      <c r="AR19" s="57"/>
      <c r="AS19" s="57"/>
      <c r="AT19" s="57"/>
      <c r="AU19" s="57"/>
      <c r="AV19" s="57"/>
      <c r="AW19" s="57"/>
      <c r="AX19" s="57"/>
      <c r="AY19" s="57"/>
      <c r="AZ19" s="57"/>
      <c r="BA19" s="57"/>
      <c r="BB19" s="57"/>
      <c r="BC19" s="57"/>
      <c r="BD19" s="57"/>
      <c r="BE19" s="57"/>
      <c r="BF19" s="57"/>
      <c r="BG19" s="57"/>
      <c r="BH19" s="57"/>
      <c r="BI19" s="57"/>
      <c r="BJ19" s="57"/>
      <c r="BK19" s="60"/>
    </row>
    <row r="20" spans="1:67" x14ac:dyDescent="0.2">
      <c r="A20" s="17"/>
      <c r="B20" s="26" t="s">
        <v>36</v>
      </c>
      <c r="C20" s="36">
        <v>0</v>
      </c>
      <c r="D20" s="35">
        <v>0</v>
      </c>
      <c r="E20" s="35">
        <v>0</v>
      </c>
      <c r="F20" s="35">
        <v>0</v>
      </c>
      <c r="G20" s="37">
        <v>0</v>
      </c>
      <c r="H20" s="36">
        <v>0</v>
      </c>
      <c r="I20" s="35">
        <v>0</v>
      </c>
      <c r="J20" s="35">
        <v>0</v>
      </c>
      <c r="K20" s="35">
        <v>0</v>
      </c>
      <c r="L20" s="37">
        <v>0</v>
      </c>
      <c r="M20" s="36">
        <v>0</v>
      </c>
      <c r="N20" s="35">
        <v>0</v>
      </c>
      <c r="O20" s="35">
        <v>0</v>
      </c>
      <c r="P20" s="35">
        <v>0</v>
      </c>
      <c r="Q20" s="37">
        <v>0</v>
      </c>
      <c r="R20" s="36">
        <v>0</v>
      </c>
      <c r="S20" s="35">
        <v>0</v>
      </c>
      <c r="T20" s="35">
        <v>0</v>
      </c>
      <c r="U20" s="35">
        <v>0</v>
      </c>
      <c r="V20" s="37">
        <v>0</v>
      </c>
      <c r="W20" s="36">
        <v>0</v>
      </c>
      <c r="X20" s="35">
        <v>0</v>
      </c>
      <c r="Y20" s="35">
        <v>0</v>
      </c>
      <c r="Z20" s="35">
        <v>0</v>
      </c>
      <c r="AA20" s="37">
        <v>0</v>
      </c>
      <c r="AB20" s="36">
        <v>0</v>
      </c>
      <c r="AC20" s="35">
        <v>0</v>
      </c>
      <c r="AD20" s="35">
        <v>0</v>
      </c>
      <c r="AE20" s="35">
        <v>0</v>
      </c>
      <c r="AF20" s="37">
        <v>0</v>
      </c>
      <c r="AG20" s="36">
        <v>0</v>
      </c>
      <c r="AH20" s="35">
        <v>0</v>
      </c>
      <c r="AI20" s="35">
        <v>0</v>
      </c>
      <c r="AJ20" s="35">
        <v>0</v>
      </c>
      <c r="AK20" s="37">
        <v>0</v>
      </c>
      <c r="AL20" s="36">
        <v>0</v>
      </c>
      <c r="AM20" s="35">
        <v>0</v>
      </c>
      <c r="AN20" s="35">
        <v>0</v>
      </c>
      <c r="AO20" s="35">
        <v>0</v>
      </c>
      <c r="AP20" s="37">
        <v>0</v>
      </c>
      <c r="AQ20" s="36">
        <v>0</v>
      </c>
      <c r="AR20" s="35">
        <v>0</v>
      </c>
      <c r="AS20" s="35">
        <v>0</v>
      </c>
      <c r="AT20" s="35">
        <v>0</v>
      </c>
      <c r="AU20" s="37">
        <v>0</v>
      </c>
      <c r="AV20" s="36">
        <v>0</v>
      </c>
      <c r="AW20" s="35">
        <v>0</v>
      </c>
      <c r="AX20" s="35">
        <v>0</v>
      </c>
      <c r="AY20" s="35">
        <v>0</v>
      </c>
      <c r="AZ20" s="37">
        <v>0</v>
      </c>
      <c r="BA20" s="36">
        <v>0</v>
      </c>
      <c r="BB20" s="35">
        <v>0</v>
      </c>
      <c r="BC20" s="35">
        <v>0</v>
      </c>
      <c r="BD20" s="35">
        <v>0</v>
      </c>
      <c r="BE20" s="37">
        <v>0</v>
      </c>
      <c r="BF20" s="36">
        <v>0</v>
      </c>
      <c r="BG20" s="35">
        <v>0</v>
      </c>
      <c r="BH20" s="35">
        <v>0</v>
      </c>
      <c r="BI20" s="35">
        <v>0</v>
      </c>
      <c r="BJ20" s="37">
        <v>0</v>
      </c>
      <c r="BK20" s="41">
        <f>SUM(C20:BJ20)</f>
        <v>0</v>
      </c>
    </row>
    <row r="21" spans="1:67" x14ac:dyDescent="0.2">
      <c r="A21" s="17"/>
      <c r="B21" s="26" t="s">
        <v>91</v>
      </c>
      <c r="C21" s="38">
        <f t="shared" ref="C21:BJ21" si="6">SUM(C20)</f>
        <v>0</v>
      </c>
      <c r="D21" s="38">
        <f t="shared" si="6"/>
        <v>0</v>
      </c>
      <c r="E21" s="38">
        <f t="shared" si="6"/>
        <v>0</v>
      </c>
      <c r="F21" s="38">
        <f t="shared" si="6"/>
        <v>0</v>
      </c>
      <c r="G21" s="38">
        <f t="shared" si="6"/>
        <v>0</v>
      </c>
      <c r="H21" s="38">
        <f t="shared" si="6"/>
        <v>0</v>
      </c>
      <c r="I21" s="38">
        <f t="shared" si="6"/>
        <v>0</v>
      </c>
      <c r="J21" s="38">
        <f t="shared" si="6"/>
        <v>0</v>
      </c>
      <c r="K21" s="38">
        <f t="shared" si="6"/>
        <v>0</v>
      </c>
      <c r="L21" s="38">
        <f t="shared" si="6"/>
        <v>0</v>
      </c>
      <c r="M21" s="38">
        <f t="shared" si="6"/>
        <v>0</v>
      </c>
      <c r="N21" s="38">
        <f t="shared" si="6"/>
        <v>0</v>
      </c>
      <c r="O21" s="38">
        <f t="shared" si="6"/>
        <v>0</v>
      </c>
      <c r="P21" s="38">
        <f t="shared" si="6"/>
        <v>0</v>
      </c>
      <c r="Q21" s="38">
        <f t="shared" si="6"/>
        <v>0</v>
      </c>
      <c r="R21" s="38">
        <f t="shared" si="6"/>
        <v>0</v>
      </c>
      <c r="S21" s="38">
        <f t="shared" si="6"/>
        <v>0</v>
      </c>
      <c r="T21" s="38">
        <f t="shared" si="6"/>
        <v>0</v>
      </c>
      <c r="U21" s="38">
        <f t="shared" si="6"/>
        <v>0</v>
      </c>
      <c r="V21" s="38">
        <f t="shared" si="6"/>
        <v>0</v>
      </c>
      <c r="W21" s="38">
        <f t="shared" si="6"/>
        <v>0</v>
      </c>
      <c r="X21" s="38">
        <f t="shared" si="6"/>
        <v>0</v>
      </c>
      <c r="Y21" s="38">
        <f t="shared" si="6"/>
        <v>0</v>
      </c>
      <c r="Z21" s="38">
        <f t="shared" si="6"/>
        <v>0</v>
      </c>
      <c r="AA21" s="38">
        <f t="shared" si="6"/>
        <v>0</v>
      </c>
      <c r="AB21" s="38">
        <f t="shared" si="6"/>
        <v>0</v>
      </c>
      <c r="AC21" s="38">
        <f t="shared" si="6"/>
        <v>0</v>
      </c>
      <c r="AD21" s="38">
        <f t="shared" si="6"/>
        <v>0</v>
      </c>
      <c r="AE21" s="38">
        <f t="shared" si="6"/>
        <v>0</v>
      </c>
      <c r="AF21" s="38">
        <f t="shared" si="6"/>
        <v>0</v>
      </c>
      <c r="AG21" s="38">
        <f t="shared" si="6"/>
        <v>0</v>
      </c>
      <c r="AH21" s="38">
        <f t="shared" si="6"/>
        <v>0</v>
      </c>
      <c r="AI21" s="38">
        <f t="shared" si="6"/>
        <v>0</v>
      </c>
      <c r="AJ21" s="38">
        <f t="shared" si="6"/>
        <v>0</v>
      </c>
      <c r="AK21" s="38">
        <f t="shared" si="6"/>
        <v>0</v>
      </c>
      <c r="AL21" s="38">
        <f t="shared" si="6"/>
        <v>0</v>
      </c>
      <c r="AM21" s="38">
        <f t="shared" si="6"/>
        <v>0</v>
      </c>
      <c r="AN21" s="38">
        <f t="shared" si="6"/>
        <v>0</v>
      </c>
      <c r="AO21" s="38">
        <f t="shared" si="6"/>
        <v>0</v>
      </c>
      <c r="AP21" s="38">
        <f t="shared" si="6"/>
        <v>0</v>
      </c>
      <c r="AQ21" s="38">
        <f t="shared" si="6"/>
        <v>0</v>
      </c>
      <c r="AR21" s="38">
        <f t="shared" si="6"/>
        <v>0</v>
      </c>
      <c r="AS21" s="38">
        <f t="shared" si="6"/>
        <v>0</v>
      </c>
      <c r="AT21" s="38">
        <f t="shared" si="6"/>
        <v>0</v>
      </c>
      <c r="AU21" s="38">
        <f t="shared" si="6"/>
        <v>0</v>
      </c>
      <c r="AV21" s="38">
        <f t="shared" si="6"/>
        <v>0</v>
      </c>
      <c r="AW21" s="38">
        <f t="shared" si="6"/>
        <v>0</v>
      </c>
      <c r="AX21" s="38">
        <f t="shared" si="6"/>
        <v>0</v>
      </c>
      <c r="AY21" s="38">
        <f t="shared" si="6"/>
        <v>0</v>
      </c>
      <c r="AZ21" s="38">
        <f t="shared" si="6"/>
        <v>0</v>
      </c>
      <c r="BA21" s="38">
        <f t="shared" si="6"/>
        <v>0</v>
      </c>
      <c r="BB21" s="38">
        <f t="shared" si="6"/>
        <v>0</v>
      </c>
      <c r="BC21" s="38">
        <f t="shared" si="6"/>
        <v>0</v>
      </c>
      <c r="BD21" s="38">
        <f t="shared" si="6"/>
        <v>0</v>
      </c>
      <c r="BE21" s="38">
        <f t="shared" si="6"/>
        <v>0</v>
      </c>
      <c r="BF21" s="38">
        <f t="shared" si="6"/>
        <v>0</v>
      </c>
      <c r="BG21" s="38">
        <f t="shared" si="6"/>
        <v>0</v>
      </c>
      <c r="BH21" s="38">
        <f t="shared" si="6"/>
        <v>0</v>
      </c>
      <c r="BI21" s="38">
        <f t="shared" si="6"/>
        <v>0</v>
      </c>
      <c r="BJ21" s="38">
        <f t="shared" si="6"/>
        <v>0</v>
      </c>
      <c r="BK21" s="39">
        <f>SUM(BK20)</f>
        <v>0</v>
      </c>
    </row>
    <row r="22" spans="1:67" x14ac:dyDescent="0.2">
      <c r="A22" s="17" t="s">
        <v>82</v>
      </c>
      <c r="B22" s="25" t="s">
        <v>14</v>
      </c>
      <c r="C22" s="59"/>
      <c r="D22" s="57"/>
      <c r="E22" s="57"/>
      <c r="F22" s="57"/>
      <c r="G22" s="57"/>
      <c r="H22" s="57"/>
      <c r="I22" s="57"/>
      <c r="J22" s="57"/>
      <c r="K22" s="57"/>
      <c r="L22" s="57"/>
      <c r="M22" s="57"/>
      <c r="N22" s="57"/>
      <c r="O22" s="57"/>
      <c r="P22" s="57"/>
      <c r="Q22" s="57"/>
      <c r="R22" s="57"/>
      <c r="S22" s="57"/>
      <c r="T22" s="57"/>
      <c r="U22" s="57"/>
      <c r="V22" s="57"/>
      <c r="W22" s="57"/>
      <c r="X22" s="57"/>
      <c r="Y22" s="57"/>
      <c r="Z22" s="57"/>
      <c r="AA22" s="57"/>
      <c r="AB22" s="57"/>
      <c r="AC22" s="57"/>
      <c r="AD22" s="57"/>
      <c r="AE22" s="57"/>
      <c r="AF22" s="57"/>
      <c r="AG22" s="57"/>
      <c r="AH22" s="57"/>
      <c r="AI22" s="57"/>
      <c r="AJ22" s="57"/>
      <c r="AK22" s="57"/>
      <c r="AL22" s="57"/>
      <c r="AM22" s="57"/>
      <c r="AN22" s="57"/>
      <c r="AO22" s="57"/>
      <c r="AP22" s="57"/>
      <c r="AQ22" s="57"/>
      <c r="AR22" s="57"/>
      <c r="AS22" s="57"/>
      <c r="AT22" s="57"/>
      <c r="AU22" s="57"/>
      <c r="AV22" s="57"/>
      <c r="AW22" s="57"/>
      <c r="AX22" s="57"/>
      <c r="AY22" s="57"/>
      <c r="AZ22" s="57"/>
      <c r="BA22" s="57"/>
      <c r="BB22" s="57"/>
      <c r="BC22" s="57"/>
      <c r="BD22" s="57"/>
      <c r="BE22" s="57"/>
      <c r="BF22" s="57"/>
      <c r="BG22" s="57"/>
      <c r="BH22" s="57"/>
      <c r="BI22" s="57"/>
      <c r="BJ22" s="57"/>
      <c r="BK22" s="60"/>
    </row>
    <row r="23" spans="1:67" x14ac:dyDescent="0.2">
      <c r="A23" s="17"/>
      <c r="B23" s="34" t="s">
        <v>103</v>
      </c>
      <c r="C23" s="40">
        <v>0</v>
      </c>
      <c r="D23" s="40">
        <v>0.63179652200000003</v>
      </c>
      <c r="E23" s="40">
        <v>0</v>
      </c>
      <c r="F23" s="40">
        <v>0</v>
      </c>
      <c r="G23" s="40">
        <v>0</v>
      </c>
      <c r="H23" s="40">
        <v>0.13039448941860002</v>
      </c>
      <c r="I23" s="40">
        <v>0</v>
      </c>
      <c r="J23" s="40">
        <v>0</v>
      </c>
      <c r="K23" s="40">
        <v>0</v>
      </c>
      <c r="L23" s="40">
        <v>0</v>
      </c>
      <c r="M23" s="40">
        <v>0</v>
      </c>
      <c r="N23" s="40">
        <v>0</v>
      </c>
      <c r="O23" s="40">
        <v>0</v>
      </c>
      <c r="P23" s="40">
        <v>0</v>
      </c>
      <c r="Q23" s="40">
        <v>0</v>
      </c>
      <c r="R23" s="40">
        <v>8.7051034547200007E-2</v>
      </c>
      <c r="S23" s="40">
        <v>0</v>
      </c>
      <c r="T23" s="40">
        <v>0.41257277841929996</v>
      </c>
      <c r="U23" s="40">
        <v>0</v>
      </c>
      <c r="V23" s="40">
        <v>7.0600151935399993E-2</v>
      </c>
      <c r="W23" s="40">
        <v>0</v>
      </c>
      <c r="X23" s="40">
        <v>0</v>
      </c>
      <c r="Y23" s="40">
        <v>0</v>
      </c>
      <c r="Z23" s="40">
        <v>0</v>
      </c>
      <c r="AA23" s="40">
        <v>0</v>
      </c>
      <c r="AB23" s="40">
        <v>2.8192136630443976</v>
      </c>
      <c r="AC23" s="40">
        <v>0.46500908580630002</v>
      </c>
      <c r="AD23" s="40">
        <v>0</v>
      </c>
      <c r="AE23" s="40">
        <v>0</v>
      </c>
      <c r="AF23" s="40">
        <v>2.4921005409341999</v>
      </c>
      <c r="AG23" s="40">
        <v>0</v>
      </c>
      <c r="AH23" s="40">
        <v>0</v>
      </c>
      <c r="AI23" s="40">
        <v>0</v>
      </c>
      <c r="AJ23" s="40">
        <v>0</v>
      </c>
      <c r="AK23" s="40">
        <v>0</v>
      </c>
      <c r="AL23" s="40">
        <v>1.5673414994019998</v>
      </c>
      <c r="AM23" s="40">
        <v>0.49615210945150001</v>
      </c>
      <c r="AN23" s="40">
        <v>7.3930419354799992E-2</v>
      </c>
      <c r="AO23" s="40">
        <v>0</v>
      </c>
      <c r="AP23" s="40">
        <v>1.0491913887736</v>
      </c>
      <c r="AQ23" s="40">
        <v>0</v>
      </c>
      <c r="AR23" s="40">
        <v>0</v>
      </c>
      <c r="AS23" s="40">
        <v>0</v>
      </c>
      <c r="AT23" s="40">
        <v>0</v>
      </c>
      <c r="AU23" s="40">
        <v>0</v>
      </c>
      <c r="AV23" s="40">
        <v>2.565821765985</v>
      </c>
      <c r="AW23" s="40">
        <v>5.1569449585158003</v>
      </c>
      <c r="AX23" s="40">
        <v>0</v>
      </c>
      <c r="AY23" s="40">
        <v>0</v>
      </c>
      <c r="AZ23" s="40">
        <v>2.1095923310311004</v>
      </c>
      <c r="BA23" s="40">
        <v>0</v>
      </c>
      <c r="BB23" s="40">
        <v>0</v>
      </c>
      <c r="BC23" s="40">
        <v>0</v>
      </c>
      <c r="BD23" s="40">
        <v>0</v>
      </c>
      <c r="BE23" s="40">
        <v>0</v>
      </c>
      <c r="BF23" s="40">
        <v>0.34324690222030008</v>
      </c>
      <c r="BG23" s="40">
        <v>0.24186527116109996</v>
      </c>
      <c r="BH23" s="40">
        <v>0</v>
      </c>
      <c r="BI23" s="40">
        <v>0</v>
      </c>
      <c r="BJ23" s="40">
        <v>0.3391326541934</v>
      </c>
      <c r="BK23" s="41">
        <f>SUM(C23:BJ23)</f>
        <v>21.051957566194002</v>
      </c>
      <c r="BL23" s="42"/>
      <c r="BN23" s="42"/>
    </row>
    <row r="24" spans="1:67" x14ac:dyDescent="0.2">
      <c r="A24" s="17"/>
      <c r="B24" s="34" t="s">
        <v>115</v>
      </c>
      <c r="C24" s="40">
        <v>0</v>
      </c>
      <c r="D24" s="40">
        <v>0.6824017385483</v>
      </c>
      <c r="E24" s="40">
        <v>0</v>
      </c>
      <c r="F24" s="40">
        <v>0</v>
      </c>
      <c r="G24" s="40">
        <v>0</v>
      </c>
      <c r="H24" s="40">
        <v>0.71331288138399984</v>
      </c>
      <c r="I24" s="40">
        <v>9.7267380419199995E-2</v>
      </c>
      <c r="J24" s="40">
        <v>1.7537258189998999</v>
      </c>
      <c r="K24" s="40">
        <v>0</v>
      </c>
      <c r="L24" s="40">
        <v>0.75241461261230014</v>
      </c>
      <c r="M24" s="40">
        <v>0</v>
      </c>
      <c r="N24" s="40">
        <v>0</v>
      </c>
      <c r="O24" s="40">
        <v>0</v>
      </c>
      <c r="P24" s="40">
        <v>0</v>
      </c>
      <c r="Q24" s="40">
        <v>0</v>
      </c>
      <c r="R24" s="40">
        <v>0.36132922922419991</v>
      </c>
      <c r="S24" s="40">
        <v>0</v>
      </c>
      <c r="T24" s="40">
        <v>0</v>
      </c>
      <c r="U24" s="40">
        <v>0</v>
      </c>
      <c r="V24" s="40">
        <v>6.6264607354799998E-2</v>
      </c>
      <c r="W24" s="40">
        <v>0</v>
      </c>
      <c r="X24" s="40">
        <v>0</v>
      </c>
      <c r="Y24" s="40">
        <v>0</v>
      </c>
      <c r="Z24" s="40">
        <v>0</v>
      </c>
      <c r="AA24" s="40">
        <v>0</v>
      </c>
      <c r="AB24" s="40">
        <v>3.7410576315980015</v>
      </c>
      <c r="AC24" s="40">
        <v>2.7996853521934</v>
      </c>
      <c r="AD24" s="40">
        <v>0.63929222725800006</v>
      </c>
      <c r="AE24" s="40">
        <v>0</v>
      </c>
      <c r="AF24" s="40">
        <v>10.643588837189402</v>
      </c>
      <c r="AG24" s="40">
        <v>0</v>
      </c>
      <c r="AH24" s="40">
        <v>0</v>
      </c>
      <c r="AI24" s="40">
        <v>0</v>
      </c>
      <c r="AJ24" s="40">
        <v>0</v>
      </c>
      <c r="AK24" s="40">
        <v>0</v>
      </c>
      <c r="AL24" s="40">
        <v>4.9434547218815013</v>
      </c>
      <c r="AM24" s="40">
        <v>8.0102109907415997</v>
      </c>
      <c r="AN24" s="40">
        <v>7.7945905063225007</v>
      </c>
      <c r="AO24" s="40">
        <v>0</v>
      </c>
      <c r="AP24" s="40">
        <v>5.1994467248358003</v>
      </c>
      <c r="AQ24" s="40">
        <v>0</v>
      </c>
      <c r="AR24" s="40">
        <v>0</v>
      </c>
      <c r="AS24" s="40">
        <v>0</v>
      </c>
      <c r="AT24" s="40">
        <v>0</v>
      </c>
      <c r="AU24" s="40">
        <v>0</v>
      </c>
      <c r="AV24" s="40">
        <v>5.6514434771091997</v>
      </c>
      <c r="AW24" s="40">
        <v>28.565677305031198</v>
      </c>
      <c r="AX24" s="40">
        <v>0</v>
      </c>
      <c r="AY24" s="40">
        <v>0</v>
      </c>
      <c r="AZ24" s="40">
        <v>14.460702077318595</v>
      </c>
      <c r="BA24" s="40">
        <v>0</v>
      </c>
      <c r="BB24" s="40">
        <v>0</v>
      </c>
      <c r="BC24" s="40">
        <v>0</v>
      </c>
      <c r="BD24" s="40">
        <v>0</v>
      </c>
      <c r="BE24" s="40">
        <v>0</v>
      </c>
      <c r="BF24" s="40">
        <v>0.81982739267230009</v>
      </c>
      <c r="BG24" s="40">
        <v>6.2718154935400006E-2</v>
      </c>
      <c r="BH24" s="40">
        <v>1.6617198334515</v>
      </c>
      <c r="BI24" s="40">
        <v>0</v>
      </c>
      <c r="BJ24" s="40">
        <v>1.1453091803217998</v>
      </c>
      <c r="BK24" s="41">
        <f>SUM(C24:BJ24)</f>
        <v>100.56544068140289</v>
      </c>
      <c r="BL24" s="42"/>
      <c r="BM24" s="43"/>
      <c r="BN24" s="42"/>
    </row>
    <row r="25" spans="1:67" x14ac:dyDescent="0.2">
      <c r="A25" s="17"/>
      <c r="B25" s="34" t="s">
        <v>104</v>
      </c>
      <c r="C25" s="40">
        <v>0</v>
      </c>
      <c r="D25" s="40">
        <v>8.5104065976772993</v>
      </c>
      <c r="E25" s="40">
        <v>0</v>
      </c>
      <c r="F25" s="40">
        <v>0</v>
      </c>
      <c r="G25" s="40">
        <v>0</v>
      </c>
      <c r="H25" s="40">
        <v>0.27730511341680003</v>
      </c>
      <c r="I25" s="40">
        <v>1.0008143791288</v>
      </c>
      <c r="J25" s="40">
        <v>2.5327743595483003</v>
      </c>
      <c r="K25" s="40">
        <v>0</v>
      </c>
      <c r="L25" s="40">
        <v>0.63398115970939994</v>
      </c>
      <c r="M25" s="40">
        <v>0</v>
      </c>
      <c r="N25" s="40">
        <v>0</v>
      </c>
      <c r="O25" s="40">
        <v>0</v>
      </c>
      <c r="P25" s="40">
        <v>0</v>
      </c>
      <c r="Q25" s="40">
        <v>0</v>
      </c>
      <c r="R25" s="40">
        <v>0.22288794486969993</v>
      </c>
      <c r="S25" s="40">
        <v>0</v>
      </c>
      <c r="T25" s="40">
        <v>0</v>
      </c>
      <c r="U25" s="40">
        <v>0</v>
      </c>
      <c r="V25" s="40">
        <v>0</v>
      </c>
      <c r="W25" s="40">
        <v>0</v>
      </c>
      <c r="X25" s="40">
        <v>0</v>
      </c>
      <c r="Y25" s="40">
        <v>0</v>
      </c>
      <c r="Z25" s="40">
        <v>0</v>
      </c>
      <c r="AA25" s="40">
        <v>0</v>
      </c>
      <c r="AB25" s="40">
        <v>0.52705012648179994</v>
      </c>
      <c r="AC25" s="40">
        <v>3.2159906450000001E-4</v>
      </c>
      <c r="AD25" s="40">
        <v>0</v>
      </c>
      <c r="AE25" s="40">
        <v>0</v>
      </c>
      <c r="AF25" s="40">
        <v>3.7742168801601004</v>
      </c>
      <c r="AG25" s="40">
        <v>0</v>
      </c>
      <c r="AH25" s="40">
        <v>0</v>
      </c>
      <c r="AI25" s="40">
        <v>0</v>
      </c>
      <c r="AJ25" s="40">
        <v>0</v>
      </c>
      <c r="AK25" s="40">
        <v>0</v>
      </c>
      <c r="AL25" s="40">
        <v>0.47211226022420005</v>
      </c>
      <c r="AM25" s="40">
        <v>2.6642426032100004E-2</v>
      </c>
      <c r="AN25" s="40">
        <v>0.1214459858386</v>
      </c>
      <c r="AO25" s="40">
        <v>0</v>
      </c>
      <c r="AP25" s="40">
        <v>0.88086507019329996</v>
      </c>
      <c r="AQ25" s="40">
        <v>0</v>
      </c>
      <c r="AR25" s="40">
        <v>0</v>
      </c>
      <c r="AS25" s="40">
        <v>0</v>
      </c>
      <c r="AT25" s="40">
        <v>0</v>
      </c>
      <c r="AU25" s="40">
        <v>0</v>
      </c>
      <c r="AV25" s="40">
        <v>1.8703173378317002</v>
      </c>
      <c r="AW25" s="40">
        <v>19.328899152354403</v>
      </c>
      <c r="AX25" s="40">
        <v>12.2925134826451</v>
      </c>
      <c r="AY25" s="40">
        <v>0</v>
      </c>
      <c r="AZ25" s="40">
        <v>3.5888450370952998</v>
      </c>
      <c r="BA25" s="40">
        <v>0</v>
      </c>
      <c r="BB25" s="40">
        <v>0</v>
      </c>
      <c r="BC25" s="40">
        <v>0</v>
      </c>
      <c r="BD25" s="40">
        <v>0</v>
      </c>
      <c r="BE25" s="40">
        <v>0</v>
      </c>
      <c r="BF25" s="40">
        <v>0.26163558373999996</v>
      </c>
      <c r="BG25" s="40">
        <v>0</v>
      </c>
      <c r="BH25" s="40">
        <v>0</v>
      </c>
      <c r="BI25" s="40">
        <v>0</v>
      </c>
      <c r="BJ25" s="40">
        <v>0.79244161041920003</v>
      </c>
      <c r="BK25" s="41">
        <f>SUM(C25:BJ25)</f>
        <v>57.115476106430606</v>
      </c>
      <c r="BM25" s="42"/>
      <c r="BO25" s="42"/>
    </row>
    <row r="26" spans="1:67" x14ac:dyDescent="0.2">
      <c r="A26" s="17"/>
      <c r="B26" s="34" t="s">
        <v>105</v>
      </c>
      <c r="C26" s="40">
        <v>0</v>
      </c>
      <c r="D26" s="40">
        <v>0.68777414945149995</v>
      </c>
      <c r="E26" s="40">
        <v>0</v>
      </c>
      <c r="F26" s="40">
        <v>0</v>
      </c>
      <c r="G26" s="40">
        <v>0</v>
      </c>
      <c r="H26" s="40">
        <v>1.2806816752188004</v>
      </c>
      <c r="I26" s="40">
        <v>62.850600543434751</v>
      </c>
      <c r="J26" s="40">
        <v>37.657283143870799</v>
      </c>
      <c r="K26" s="40">
        <v>0</v>
      </c>
      <c r="L26" s="40">
        <v>9.0247308815781011</v>
      </c>
      <c r="M26" s="40">
        <v>0</v>
      </c>
      <c r="N26" s="40">
        <v>0</v>
      </c>
      <c r="O26" s="40">
        <v>0</v>
      </c>
      <c r="P26" s="40">
        <v>0</v>
      </c>
      <c r="Q26" s="40">
        <v>0</v>
      </c>
      <c r="R26" s="40">
        <v>0.84811141467200024</v>
      </c>
      <c r="S26" s="40">
        <v>7.9404798642255008</v>
      </c>
      <c r="T26" s="40">
        <v>25.3085126474516</v>
      </c>
      <c r="U26" s="40">
        <v>0</v>
      </c>
      <c r="V26" s="40">
        <v>1.3491007361282001</v>
      </c>
      <c r="W26" s="40">
        <v>0</v>
      </c>
      <c r="X26" s="40">
        <v>0</v>
      </c>
      <c r="Y26" s="40">
        <v>0</v>
      </c>
      <c r="Z26" s="40">
        <v>0</v>
      </c>
      <c r="AA26" s="40">
        <v>0</v>
      </c>
      <c r="AB26" s="40">
        <v>3.0545485289902001</v>
      </c>
      <c r="AC26" s="40">
        <v>21.018611620965196</v>
      </c>
      <c r="AD26" s="40">
        <v>0.38002838406450001</v>
      </c>
      <c r="AE26" s="40">
        <v>0</v>
      </c>
      <c r="AF26" s="40">
        <v>69.78759887970071</v>
      </c>
      <c r="AG26" s="40">
        <v>0</v>
      </c>
      <c r="AH26" s="40">
        <v>0</v>
      </c>
      <c r="AI26" s="40">
        <v>0</v>
      </c>
      <c r="AJ26" s="40">
        <v>0</v>
      </c>
      <c r="AK26" s="40">
        <v>0</v>
      </c>
      <c r="AL26" s="40">
        <v>3.6155914157953988</v>
      </c>
      <c r="AM26" s="40">
        <v>10.6062337469669</v>
      </c>
      <c r="AN26" s="40">
        <v>3.0545735925802999</v>
      </c>
      <c r="AO26" s="40">
        <v>0</v>
      </c>
      <c r="AP26" s="40">
        <v>16.482459031317994</v>
      </c>
      <c r="AQ26" s="40">
        <v>0</v>
      </c>
      <c r="AR26" s="40">
        <v>0</v>
      </c>
      <c r="AS26" s="40">
        <v>0</v>
      </c>
      <c r="AT26" s="40">
        <v>0</v>
      </c>
      <c r="AU26" s="40">
        <v>0</v>
      </c>
      <c r="AV26" s="40">
        <v>7.0786289912255</v>
      </c>
      <c r="AW26" s="40">
        <v>33.674400694578587</v>
      </c>
      <c r="AX26" s="40">
        <v>0.16568760693539999</v>
      </c>
      <c r="AY26" s="40">
        <v>0</v>
      </c>
      <c r="AZ26" s="40">
        <v>23.5226766744759</v>
      </c>
      <c r="BA26" s="40">
        <v>0</v>
      </c>
      <c r="BB26" s="40">
        <v>0</v>
      </c>
      <c r="BC26" s="40">
        <v>0</v>
      </c>
      <c r="BD26" s="40">
        <v>0</v>
      </c>
      <c r="BE26" s="40">
        <v>0</v>
      </c>
      <c r="BF26" s="40">
        <v>1.4728916830859999</v>
      </c>
      <c r="BG26" s="40">
        <v>4.0143840541926998</v>
      </c>
      <c r="BH26" s="40">
        <v>7.6232788371933999</v>
      </c>
      <c r="BI26" s="40">
        <v>0</v>
      </c>
      <c r="BJ26" s="40">
        <v>5.3154030244494024</v>
      </c>
      <c r="BK26" s="41">
        <f>SUM(C26:BJ26)</f>
        <v>357.81427182254941</v>
      </c>
      <c r="BL26" s="42"/>
      <c r="BN26" s="42"/>
    </row>
    <row r="27" spans="1:67" x14ac:dyDescent="0.2">
      <c r="A27" s="17"/>
      <c r="B27" s="26" t="s">
        <v>90</v>
      </c>
      <c r="C27" s="38">
        <f>SUM(C23:C26)</f>
        <v>0</v>
      </c>
      <c r="D27" s="38">
        <f t="shared" ref="D27:BJ27" si="7">SUM(D23:D26)</f>
        <v>10.512379007677099</v>
      </c>
      <c r="E27" s="38">
        <f t="shared" si="7"/>
        <v>0</v>
      </c>
      <c r="F27" s="38">
        <f t="shared" si="7"/>
        <v>0</v>
      </c>
      <c r="G27" s="38">
        <f t="shared" si="7"/>
        <v>0</v>
      </c>
      <c r="H27" s="38">
        <f t="shared" si="7"/>
        <v>2.4016941594382004</v>
      </c>
      <c r="I27" s="38">
        <f t="shared" si="7"/>
        <v>63.948682302982753</v>
      </c>
      <c r="J27" s="38">
        <f t="shared" si="7"/>
        <v>41.943783322419002</v>
      </c>
      <c r="K27" s="38">
        <f t="shared" si="7"/>
        <v>0</v>
      </c>
      <c r="L27" s="38">
        <f t="shared" si="7"/>
        <v>10.411126653899801</v>
      </c>
      <c r="M27" s="38">
        <f t="shared" si="7"/>
        <v>0</v>
      </c>
      <c r="N27" s="38">
        <f t="shared" si="7"/>
        <v>0</v>
      </c>
      <c r="O27" s="38">
        <f t="shared" si="7"/>
        <v>0</v>
      </c>
      <c r="P27" s="38">
        <f t="shared" si="7"/>
        <v>0</v>
      </c>
      <c r="Q27" s="38">
        <f t="shared" si="7"/>
        <v>0</v>
      </c>
      <c r="R27" s="38">
        <f t="shared" si="7"/>
        <v>1.5193796233131001</v>
      </c>
      <c r="S27" s="38">
        <f t="shared" si="7"/>
        <v>7.9404798642255008</v>
      </c>
      <c r="T27" s="38">
        <f t="shared" si="7"/>
        <v>25.7210854258709</v>
      </c>
      <c r="U27" s="38">
        <f t="shared" si="7"/>
        <v>0</v>
      </c>
      <c r="V27" s="38">
        <f t="shared" si="7"/>
        <v>1.4859654954184001</v>
      </c>
      <c r="W27" s="38">
        <f t="shared" si="7"/>
        <v>0</v>
      </c>
      <c r="X27" s="38">
        <f t="shared" si="7"/>
        <v>0</v>
      </c>
      <c r="Y27" s="38">
        <f t="shared" si="7"/>
        <v>0</v>
      </c>
      <c r="Z27" s="38">
        <f t="shared" si="7"/>
        <v>0</v>
      </c>
      <c r="AA27" s="38">
        <f t="shared" si="7"/>
        <v>0</v>
      </c>
      <c r="AB27" s="38">
        <f t="shared" si="7"/>
        <v>10.141869950114399</v>
      </c>
      <c r="AC27" s="38">
        <f t="shared" si="7"/>
        <v>24.283627658029395</v>
      </c>
      <c r="AD27" s="38">
        <f t="shared" si="7"/>
        <v>1.0193206113225002</v>
      </c>
      <c r="AE27" s="38">
        <f t="shared" si="7"/>
        <v>0</v>
      </c>
      <c r="AF27" s="38">
        <f t="shared" si="7"/>
        <v>86.697505137984407</v>
      </c>
      <c r="AG27" s="38">
        <f t="shared" si="7"/>
        <v>0</v>
      </c>
      <c r="AH27" s="38">
        <f t="shared" si="7"/>
        <v>0</v>
      </c>
      <c r="AI27" s="38">
        <f t="shared" si="7"/>
        <v>0</v>
      </c>
      <c r="AJ27" s="38">
        <f t="shared" si="7"/>
        <v>0</v>
      </c>
      <c r="AK27" s="38">
        <f t="shared" si="7"/>
        <v>0</v>
      </c>
      <c r="AL27" s="38">
        <f t="shared" si="7"/>
        <v>10.5984998973031</v>
      </c>
      <c r="AM27" s="38">
        <f t="shared" si="7"/>
        <v>19.1392392731921</v>
      </c>
      <c r="AN27" s="38">
        <f t="shared" si="7"/>
        <v>11.044540504096201</v>
      </c>
      <c r="AO27" s="38">
        <f t="shared" si="7"/>
        <v>0</v>
      </c>
      <c r="AP27" s="38">
        <f t="shared" si="7"/>
        <v>23.611962215120695</v>
      </c>
      <c r="AQ27" s="38">
        <f t="shared" si="7"/>
        <v>0</v>
      </c>
      <c r="AR27" s="38">
        <f t="shared" si="7"/>
        <v>0</v>
      </c>
      <c r="AS27" s="38">
        <f t="shared" si="7"/>
        <v>0</v>
      </c>
      <c r="AT27" s="38">
        <f t="shared" si="7"/>
        <v>0</v>
      </c>
      <c r="AU27" s="38">
        <f t="shared" si="7"/>
        <v>0</v>
      </c>
      <c r="AV27" s="38">
        <f t="shared" si="7"/>
        <v>17.166211572151401</v>
      </c>
      <c r="AW27" s="38">
        <f t="shared" si="7"/>
        <v>86.725922110479985</v>
      </c>
      <c r="AX27" s="38">
        <f t="shared" si="7"/>
        <v>12.4582010895805</v>
      </c>
      <c r="AY27" s="38">
        <f t="shared" si="7"/>
        <v>0</v>
      </c>
      <c r="AZ27" s="38">
        <f t="shared" si="7"/>
        <v>43.681816119920896</v>
      </c>
      <c r="BA27" s="38">
        <f t="shared" si="7"/>
        <v>0</v>
      </c>
      <c r="BB27" s="38">
        <f t="shared" si="7"/>
        <v>0</v>
      </c>
      <c r="BC27" s="38">
        <f t="shared" si="7"/>
        <v>0</v>
      </c>
      <c r="BD27" s="38">
        <f t="shared" si="7"/>
        <v>0</v>
      </c>
      <c r="BE27" s="38">
        <f t="shared" si="7"/>
        <v>0</v>
      </c>
      <c r="BF27" s="38">
        <f t="shared" si="7"/>
        <v>2.8976015617185999</v>
      </c>
      <c r="BG27" s="38">
        <f t="shared" si="7"/>
        <v>4.3189674802892002</v>
      </c>
      <c r="BH27" s="38">
        <f t="shared" si="7"/>
        <v>9.2849986706448995</v>
      </c>
      <c r="BI27" s="38">
        <f t="shared" si="7"/>
        <v>0</v>
      </c>
      <c r="BJ27" s="38">
        <f t="shared" si="7"/>
        <v>7.5922864693838026</v>
      </c>
      <c r="BK27" s="38">
        <f>SUM(BK23:BK26)</f>
        <v>536.54714617657692</v>
      </c>
    </row>
    <row r="28" spans="1:67" x14ac:dyDescent="0.2">
      <c r="A28" s="17"/>
      <c r="B28" s="27" t="s">
        <v>80</v>
      </c>
      <c r="C28" s="38">
        <f t="shared" ref="C28:AH28" si="8">C9+C12+C15+C18+C21+C27</f>
        <v>0</v>
      </c>
      <c r="D28" s="38">
        <f t="shared" si="8"/>
        <v>129.69804718941842</v>
      </c>
      <c r="E28" s="38">
        <f t="shared" si="8"/>
        <v>27.434823045354801</v>
      </c>
      <c r="F28" s="38">
        <f t="shared" si="8"/>
        <v>0</v>
      </c>
      <c r="G28" s="38">
        <f t="shared" si="8"/>
        <v>0</v>
      </c>
      <c r="H28" s="38">
        <f t="shared" si="8"/>
        <v>7.461904856001099</v>
      </c>
      <c r="I28" s="38">
        <f t="shared" si="8"/>
        <v>2310.9380711751396</v>
      </c>
      <c r="J28" s="38">
        <f t="shared" si="8"/>
        <v>1032.5534204875864</v>
      </c>
      <c r="K28" s="38">
        <f t="shared" si="8"/>
        <v>0</v>
      </c>
      <c r="L28" s="38">
        <f t="shared" si="8"/>
        <v>59.082509490861021</v>
      </c>
      <c r="M28" s="38">
        <f t="shared" si="8"/>
        <v>0</v>
      </c>
      <c r="N28" s="38">
        <f t="shared" si="8"/>
        <v>5.3671572725805996</v>
      </c>
      <c r="O28" s="38">
        <f t="shared" si="8"/>
        <v>0</v>
      </c>
      <c r="P28" s="38">
        <f t="shared" si="8"/>
        <v>0</v>
      </c>
      <c r="Q28" s="38">
        <f t="shared" si="8"/>
        <v>0</v>
      </c>
      <c r="R28" s="38">
        <f t="shared" si="8"/>
        <v>3.2836425756545005</v>
      </c>
      <c r="S28" s="38">
        <f t="shared" si="8"/>
        <v>172.45000303338611</v>
      </c>
      <c r="T28" s="38">
        <f t="shared" si="8"/>
        <v>396.45569826793354</v>
      </c>
      <c r="U28" s="38">
        <f t="shared" si="8"/>
        <v>0</v>
      </c>
      <c r="V28" s="38">
        <f t="shared" si="8"/>
        <v>5.3463778462548994</v>
      </c>
      <c r="W28" s="38">
        <f t="shared" si="8"/>
        <v>0</v>
      </c>
      <c r="X28" s="38">
        <f t="shared" si="8"/>
        <v>0</v>
      </c>
      <c r="Y28" s="38">
        <f t="shared" si="8"/>
        <v>0</v>
      </c>
      <c r="Z28" s="38">
        <f t="shared" si="8"/>
        <v>0</v>
      </c>
      <c r="AA28" s="38">
        <f t="shared" si="8"/>
        <v>0</v>
      </c>
      <c r="AB28" s="38">
        <f t="shared" si="8"/>
        <v>16.723583215183698</v>
      </c>
      <c r="AC28" s="38">
        <f t="shared" si="8"/>
        <v>163.98789770834591</v>
      </c>
      <c r="AD28" s="38">
        <f t="shared" si="8"/>
        <v>55.9443264118052</v>
      </c>
      <c r="AE28" s="38">
        <f t="shared" si="8"/>
        <v>0</v>
      </c>
      <c r="AF28" s="38">
        <f t="shared" si="8"/>
        <v>214.95462598725408</v>
      </c>
      <c r="AG28" s="38">
        <f t="shared" si="8"/>
        <v>0</v>
      </c>
      <c r="AH28" s="38">
        <f t="shared" si="8"/>
        <v>0</v>
      </c>
      <c r="AI28" s="38">
        <f t="shared" ref="AI28:BK28" si="9">AI9+AI12+AI15+AI18+AI21+AI27</f>
        <v>0</v>
      </c>
      <c r="AJ28" s="38">
        <f t="shared" si="9"/>
        <v>0</v>
      </c>
      <c r="AK28" s="38">
        <f t="shared" si="9"/>
        <v>0</v>
      </c>
      <c r="AL28" s="38">
        <f t="shared" si="9"/>
        <v>15.575309396213996</v>
      </c>
      <c r="AM28" s="38">
        <f t="shared" si="9"/>
        <v>68.940490873157614</v>
      </c>
      <c r="AN28" s="38">
        <f t="shared" si="9"/>
        <v>724.92383935802752</v>
      </c>
      <c r="AO28" s="38">
        <f t="shared" si="9"/>
        <v>0</v>
      </c>
      <c r="AP28" s="38">
        <f t="shared" si="9"/>
        <v>69.565887105752282</v>
      </c>
      <c r="AQ28" s="38">
        <f t="shared" si="9"/>
        <v>0</v>
      </c>
      <c r="AR28" s="38">
        <f t="shared" si="9"/>
        <v>0</v>
      </c>
      <c r="AS28" s="38">
        <f t="shared" si="9"/>
        <v>0</v>
      </c>
      <c r="AT28" s="38">
        <f t="shared" si="9"/>
        <v>0</v>
      </c>
      <c r="AU28" s="38">
        <f t="shared" si="9"/>
        <v>0</v>
      </c>
      <c r="AV28" s="38">
        <f t="shared" si="9"/>
        <v>24.493935925928792</v>
      </c>
      <c r="AW28" s="38">
        <f t="shared" si="9"/>
        <v>166.4224992386072</v>
      </c>
      <c r="AX28" s="38">
        <f t="shared" si="9"/>
        <v>19.4930407048059</v>
      </c>
      <c r="AY28" s="38">
        <f t="shared" si="9"/>
        <v>0</v>
      </c>
      <c r="AZ28" s="38">
        <f t="shared" si="9"/>
        <v>95.459824794043129</v>
      </c>
      <c r="BA28" s="38">
        <f t="shared" si="9"/>
        <v>0</v>
      </c>
      <c r="BB28" s="38">
        <f t="shared" si="9"/>
        <v>0</v>
      </c>
      <c r="BC28" s="38">
        <f t="shared" si="9"/>
        <v>0</v>
      </c>
      <c r="BD28" s="38">
        <f t="shared" si="9"/>
        <v>0</v>
      </c>
      <c r="BE28" s="38">
        <f t="shared" si="9"/>
        <v>0</v>
      </c>
      <c r="BF28" s="38">
        <f t="shared" si="9"/>
        <v>4.3018766197064995</v>
      </c>
      <c r="BG28" s="38">
        <f t="shared" si="9"/>
        <v>9.7751273512891004</v>
      </c>
      <c r="BH28" s="38">
        <f t="shared" si="9"/>
        <v>51.918772728934798</v>
      </c>
      <c r="BI28" s="38">
        <f t="shared" si="9"/>
        <v>0</v>
      </c>
      <c r="BJ28" s="38">
        <f t="shared" si="9"/>
        <v>10.654664205737403</v>
      </c>
      <c r="BK28" s="38">
        <f t="shared" si="9"/>
        <v>5863.2073568649648</v>
      </c>
    </row>
    <row r="29" spans="1:67" ht="3.75" customHeight="1" x14ac:dyDescent="0.2">
      <c r="A29" s="17"/>
      <c r="B29" s="28"/>
      <c r="C29" s="59"/>
      <c r="D29" s="57"/>
      <c r="E29" s="57"/>
      <c r="F29" s="57"/>
      <c r="G29" s="57"/>
      <c r="H29" s="57"/>
      <c r="I29" s="57"/>
      <c r="J29" s="57"/>
      <c r="K29" s="57"/>
      <c r="L29" s="57"/>
      <c r="M29" s="57"/>
      <c r="N29" s="57"/>
      <c r="O29" s="57"/>
      <c r="P29" s="57"/>
      <c r="Q29" s="57"/>
      <c r="R29" s="57"/>
      <c r="S29" s="57"/>
      <c r="T29" s="57"/>
      <c r="U29" s="57"/>
      <c r="V29" s="57"/>
      <c r="W29" s="57"/>
      <c r="X29" s="57"/>
      <c r="Y29" s="57"/>
      <c r="Z29" s="57"/>
      <c r="AA29" s="57"/>
      <c r="AB29" s="57"/>
      <c r="AC29" s="57"/>
      <c r="AD29" s="57"/>
      <c r="AE29" s="57"/>
      <c r="AF29" s="57"/>
      <c r="AG29" s="57"/>
      <c r="AH29" s="57"/>
      <c r="AI29" s="57"/>
      <c r="AJ29" s="57"/>
      <c r="AK29" s="57"/>
      <c r="AL29" s="57"/>
      <c r="AM29" s="57"/>
      <c r="AN29" s="57"/>
      <c r="AO29" s="57"/>
      <c r="AP29" s="57"/>
      <c r="AQ29" s="57"/>
      <c r="AR29" s="57"/>
      <c r="AS29" s="57"/>
      <c r="AT29" s="57"/>
      <c r="AU29" s="57"/>
      <c r="AV29" s="57"/>
      <c r="AW29" s="57"/>
      <c r="AX29" s="57"/>
      <c r="AY29" s="57"/>
      <c r="AZ29" s="57"/>
      <c r="BA29" s="57"/>
      <c r="BB29" s="57"/>
      <c r="BC29" s="57"/>
      <c r="BD29" s="57"/>
      <c r="BE29" s="57"/>
      <c r="BF29" s="57"/>
      <c r="BG29" s="57"/>
      <c r="BH29" s="57"/>
      <c r="BI29" s="57"/>
      <c r="BJ29" s="57"/>
      <c r="BK29" s="60"/>
    </row>
    <row r="30" spans="1:67" x14ac:dyDescent="0.2">
      <c r="A30" s="17" t="s">
        <v>1</v>
      </c>
      <c r="B30" s="24" t="s">
        <v>7</v>
      </c>
      <c r="C30" s="59"/>
      <c r="D30" s="57"/>
      <c r="E30" s="57"/>
      <c r="F30" s="57"/>
      <c r="G30" s="57"/>
      <c r="H30" s="57"/>
      <c r="I30" s="57"/>
      <c r="J30" s="57"/>
      <c r="K30" s="57"/>
      <c r="L30" s="57"/>
      <c r="M30" s="57"/>
      <c r="N30" s="57"/>
      <c r="O30" s="57"/>
      <c r="P30" s="57"/>
      <c r="Q30" s="57"/>
      <c r="R30" s="57"/>
      <c r="S30" s="57"/>
      <c r="T30" s="57"/>
      <c r="U30" s="57"/>
      <c r="V30" s="57"/>
      <c r="W30" s="57"/>
      <c r="X30" s="57"/>
      <c r="Y30" s="57"/>
      <c r="Z30" s="57"/>
      <c r="AA30" s="57"/>
      <c r="AB30" s="57"/>
      <c r="AC30" s="57"/>
      <c r="AD30" s="57"/>
      <c r="AE30" s="57"/>
      <c r="AF30" s="57"/>
      <c r="AG30" s="57"/>
      <c r="AH30" s="57"/>
      <c r="AI30" s="57"/>
      <c r="AJ30" s="57"/>
      <c r="AK30" s="57"/>
      <c r="AL30" s="57"/>
      <c r="AM30" s="57"/>
      <c r="AN30" s="57"/>
      <c r="AO30" s="57"/>
      <c r="AP30" s="57"/>
      <c r="AQ30" s="57"/>
      <c r="AR30" s="57"/>
      <c r="AS30" s="57"/>
      <c r="AT30" s="57"/>
      <c r="AU30" s="57"/>
      <c r="AV30" s="57"/>
      <c r="AW30" s="57"/>
      <c r="AX30" s="57"/>
      <c r="AY30" s="57"/>
      <c r="AZ30" s="57"/>
      <c r="BA30" s="57"/>
      <c r="BB30" s="57"/>
      <c r="BC30" s="57"/>
      <c r="BD30" s="57"/>
      <c r="BE30" s="57"/>
      <c r="BF30" s="57"/>
      <c r="BG30" s="57"/>
      <c r="BH30" s="57"/>
      <c r="BI30" s="57"/>
      <c r="BJ30" s="57"/>
      <c r="BK30" s="60"/>
    </row>
    <row r="31" spans="1:67" s="5" customFormat="1" x14ac:dyDescent="0.2">
      <c r="A31" s="17" t="s">
        <v>76</v>
      </c>
      <c r="B31" s="25" t="s">
        <v>2</v>
      </c>
      <c r="C31" s="61"/>
      <c r="D31" s="62"/>
      <c r="E31" s="62"/>
      <c r="F31" s="62"/>
      <c r="G31" s="62"/>
      <c r="H31" s="62"/>
      <c r="I31" s="62"/>
      <c r="J31" s="62"/>
      <c r="K31" s="62"/>
      <c r="L31" s="62"/>
      <c r="M31" s="62"/>
      <c r="N31" s="62"/>
      <c r="O31" s="62"/>
      <c r="P31" s="62"/>
      <c r="Q31" s="62"/>
      <c r="R31" s="62"/>
      <c r="S31" s="62"/>
      <c r="T31" s="62"/>
      <c r="U31" s="62"/>
      <c r="V31" s="62"/>
      <c r="W31" s="62"/>
      <c r="X31" s="62"/>
      <c r="Y31" s="62"/>
      <c r="Z31" s="62"/>
      <c r="AA31" s="62"/>
      <c r="AB31" s="62"/>
      <c r="AC31" s="62"/>
      <c r="AD31" s="62"/>
      <c r="AE31" s="62"/>
      <c r="AF31" s="62"/>
      <c r="AG31" s="62"/>
      <c r="AH31" s="62"/>
      <c r="AI31" s="62"/>
      <c r="AJ31" s="62"/>
      <c r="AK31" s="62"/>
      <c r="AL31" s="62"/>
      <c r="AM31" s="62"/>
      <c r="AN31" s="62"/>
      <c r="AO31" s="62"/>
      <c r="AP31" s="62"/>
      <c r="AQ31" s="62"/>
      <c r="AR31" s="62"/>
      <c r="AS31" s="62"/>
      <c r="AT31" s="62"/>
      <c r="AU31" s="62"/>
      <c r="AV31" s="62"/>
      <c r="AW31" s="62"/>
      <c r="AX31" s="62"/>
      <c r="AY31" s="62"/>
      <c r="AZ31" s="62"/>
      <c r="BA31" s="62"/>
      <c r="BB31" s="62"/>
      <c r="BC31" s="62"/>
      <c r="BD31" s="62"/>
      <c r="BE31" s="62"/>
      <c r="BF31" s="62"/>
      <c r="BG31" s="62"/>
      <c r="BH31" s="62"/>
      <c r="BI31" s="62"/>
      <c r="BJ31" s="62"/>
      <c r="BK31" s="63"/>
    </row>
    <row r="32" spans="1:67" s="50" customFormat="1" x14ac:dyDescent="0.2">
      <c r="A32" s="47"/>
      <c r="B32" s="48" t="s">
        <v>106</v>
      </c>
      <c r="C32" s="40">
        <v>0</v>
      </c>
      <c r="D32" s="40">
        <v>0.71525799751609997</v>
      </c>
      <c r="E32" s="40">
        <v>0</v>
      </c>
      <c r="F32" s="40">
        <v>0</v>
      </c>
      <c r="G32" s="40">
        <v>0</v>
      </c>
      <c r="H32" s="40">
        <v>13.903407722287513</v>
      </c>
      <c r="I32" s="40">
        <v>3.5048366064400004E-2</v>
      </c>
      <c r="J32" s="40">
        <v>0</v>
      </c>
      <c r="K32" s="40">
        <v>0</v>
      </c>
      <c r="L32" s="40">
        <v>1.5733774217398</v>
      </c>
      <c r="M32" s="40">
        <v>0</v>
      </c>
      <c r="N32" s="40">
        <v>0</v>
      </c>
      <c r="O32" s="40">
        <v>0</v>
      </c>
      <c r="P32" s="40">
        <v>0</v>
      </c>
      <c r="Q32" s="40">
        <v>0</v>
      </c>
      <c r="R32" s="40">
        <v>8.7286319368342884</v>
      </c>
      <c r="S32" s="40">
        <v>0</v>
      </c>
      <c r="T32" s="40">
        <v>0</v>
      </c>
      <c r="U32" s="40">
        <v>0</v>
      </c>
      <c r="V32" s="40">
        <v>0.46628511841860004</v>
      </c>
      <c r="W32" s="40">
        <v>0</v>
      </c>
      <c r="X32" s="40">
        <v>0</v>
      </c>
      <c r="Y32" s="40">
        <v>0</v>
      </c>
      <c r="Z32" s="40">
        <v>0</v>
      </c>
      <c r="AA32" s="40">
        <v>0</v>
      </c>
      <c r="AB32" s="40">
        <v>84.897778781624098</v>
      </c>
      <c r="AC32" s="40">
        <v>1.1810427034510003</v>
      </c>
      <c r="AD32" s="40">
        <v>0</v>
      </c>
      <c r="AE32" s="40">
        <v>0</v>
      </c>
      <c r="AF32" s="40">
        <v>23.082659899080515</v>
      </c>
      <c r="AG32" s="40">
        <v>0</v>
      </c>
      <c r="AH32" s="40">
        <v>0</v>
      </c>
      <c r="AI32" s="40">
        <v>0</v>
      </c>
      <c r="AJ32" s="40">
        <v>0</v>
      </c>
      <c r="AK32" s="40">
        <v>0</v>
      </c>
      <c r="AL32" s="40">
        <v>69.558519089643752</v>
      </c>
      <c r="AM32" s="40">
        <v>0.58204607406419995</v>
      </c>
      <c r="AN32" s="40">
        <v>0</v>
      </c>
      <c r="AO32" s="40">
        <v>0</v>
      </c>
      <c r="AP32" s="40">
        <v>8.5730129218936</v>
      </c>
      <c r="AQ32" s="40">
        <v>0</v>
      </c>
      <c r="AR32" s="40">
        <v>0</v>
      </c>
      <c r="AS32" s="40">
        <v>0</v>
      </c>
      <c r="AT32" s="40">
        <v>0</v>
      </c>
      <c r="AU32" s="40">
        <v>0</v>
      </c>
      <c r="AV32" s="40">
        <v>295.38836428894678</v>
      </c>
      <c r="AW32" s="40">
        <v>5.7389140609662981</v>
      </c>
      <c r="AX32" s="40">
        <v>0</v>
      </c>
      <c r="AY32" s="40">
        <v>0</v>
      </c>
      <c r="AZ32" s="40">
        <v>51.700349461324713</v>
      </c>
      <c r="BA32" s="40">
        <v>0</v>
      </c>
      <c r="BB32" s="40">
        <v>0</v>
      </c>
      <c r="BC32" s="40">
        <v>0</v>
      </c>
      <c r="BD32" s="40">
        <v>0</v>
      </c>
      <c r="BE32" s="40">
        <v>0</v>
      </c>
      <c r="BF32" s="40">
        <v>55.43865474987242</v>
      </c>
      <c r="BG32" s="40">
        <v>0.12863546645160001</v>
      </c>
      <c r="BH32" s="40">
        <v>0</v>
      </c>
      <c r="BI32" s="40">
        <v>0</v>
      </c>
      <c r="BJ32" s="40">
        <v>3.2446395408347994</v>
      </c>
      <c r="BK32" s="49">
        <f>SUM(C32:BJ32)</f>
        <v>624.93662560101438</v>
      </c>
    </row>
    <row r="33" spans="1:67" s="5" customFormat="1" x14ac:dyDescent="0.2">
      <c r="A33" s="17"/>
      <c r="B33" s="26" t="s">
        <v>85</v>
      </c>
      <c r="C33" s="38">
        <f>SUM(C32)</f>
        <v>0</v>
      </c>
      <c r="D33" s="38">
        <f t="shared" ref="D33:BJ33" si="10">SUM(D32)</f>
        <v>0.71525799751609997</v>
      </c>
      <c r="E33" s="38">
        <f t="shared" si="10"/>
        <v>0</v>
      </c>
      <c r="F33" s="38">
        <f t="shared" si="10"/>
        <v>0</v>
      </c>
      <c r="G33" s="38">
        <f t="shared" si="10"/>
        <v>0</v>
      </c>
      <c r="H33" s="38">
        <f t="shared" si="10"/>
        <v>13.903407722287513</v>
      </c>
      <c r="I33" s="38">
        <f t="shared" si="10"/>
        <v>3.5048366064400004E-2</v>
      </c>
      <c r="J33" s="38">
        <f t="shared" si="10"/>
        <v>0</v>
      </c>
      <c r="K33" s="38">
        <f t="shared" si="10"/>
        <v>0</v>
      </c>
      <c r="L33" s="38">
        <f t="shared" si="10"/>
        <v>1.5733774217398</v>
      </c>
      <c r="M33" s="38">
        <f t="shared" si="10"/>
        <v>0</v>
      </c>
      <c r="N33" s="38">
        <f t="shared" si="10"/>
        <v>0</v>
      </c>
      <c r="O33" s="38">
        <f t="shared" si="10"/>
        <v>0</v>
      </c>
      <c r="P33" s="38">
        <f t="shared" si="10"/>
        <v>0</v>
      </c>
      <c r="Q33" s="38">
        <f t="shared" si="10"/>
        <v>0</v>
      </c>
      <c r="R33" s="38">
        <f t="shared" si="10"/>
        <v>8.7286319368342884</v>
      </c>
      <c r="S33" s="38">
        <f t="shared" si="10"/>
        <v>0</v>
      </c>
      <c r="T33" s="38">
        <f t="shared" si="10"/>
        <v>0</v>
      </c>
      <c r="U33" s="38">
        <f t="shared" si="10"/>
        <v>0</v>
      </c>
      <c r="V33" s="38">
        <f t="shared" si="10"/>
        <v>0.46628511841860004</v>
      </c>
      <c r="W33" s="38">
        <f t="shared" si="10"/>
        <v>0</v>
      </c>
      <c r="X33" s="38">
        <f t="shared" si="10"/>
        <v>0</v>
      </c>
      <c r="Y33" s="38">
        <f t="shared" si="10"/>
        <v>0</v>
      </c>
      <c r="Z33" s="38">
        <f t="shared" si="10"/>
        <v>0</v>
      </c>
      <c r="AA33" s="38">
        <f t="shared" si="10"/>
        <v>0</v>
      </c>
      <c r="AB33" s="38">
        <f t="shared" si="10"/>
        <v>84.897778781624098</v>
      </c>
      <c r="AC33" s="38">
        <f t="shared" si="10"/>
        <v>1.1810427034510003</v>
      </c>
      <c r="AD33" s="38">
        <f t="shared" si="10"/>
        <v>0</v>
      </c>
      <c r="AE33" s="38">
        <f t="shared" si="10"/>
        <v>0</v>
      </c>
      <c r="AF33" s="38">
        <f t="shared" si="10"/>
        <v>23.082659899080515</v>
      </c>
      <c r="AG33" s="38">
        <f t="shared" si="10"/>
        <v>0</v>
      </c>
      <c r="AH33" s="38">
        <f t="shared" si="10"/>
        <v>0</v>
      </c>
      <c r="AI33" s="38">
        <f t="shared" si="10"/>
        <v>0</v>
      </c>
      <c r="AJ33" s="38">
        <f t="shared" si="10"/>
        <v>0</v>
      </c>
      <c r="AK33" s="38">
        <f t="shared" si="10"/>
        <v>0</v>
      </c>
      <c r="AL33" s="38">
        <f t="shared" si="10"/>
        <v>69.558519089643752</v>
      </c>
      <c r="AM33" s="38">
        <f t="shared" si="10"/>
        <v>0.58204607406419995</v>
      </c>
      <c r="AN33" s="38">
        <f t="shared" si="10"/>
        <v>0</v>
      </c>
      <c r="AO33" s="38">
        <f t="shared" si="10"/>
        <v>0</v>
      </c>
      <c r="AP33" s="38">
        <f t="shared" si="10"/>
        <v>8.5730129218936</v>
      </c>
      <c r="AQ33" s="38">
        <f t="shared" si="10"/>
        <v>0</v>
      </c>
      <c r="AR33" s="38">
        <f t="shared" si="10"/>
        <v>0</v>
      </c>
      <c r="AS33" s="38">
        <f t="shared" si="10"/>
        <v>0</v>
      </c>
      <c r="AT33" s="38">
        <f t="shared" si="10"/>
        <v>0</v>
      </c>
      <c r="AU33" s="38">
        <f t="shared" si="10"/>
        <v>0</v>
      </c>
      <c r="AV33" s="38">
        <f t="shared" si="10"/>
        <v>295.38836428894678</v>
      </c>
      <c r="AW33" s="38">
        <f t="shared" si="10"/>
        <v>5.7389140609662981</v>
      </c>
      <c r="AX33" s="38">
        <f t="shared" si="10"/>
        <v>0</v>
      </c>
      <c r="AY33" s="38">
        <f t="shared" si="10"/>
        <v>0</v>
      </c>
      <c r="AZ33" s="38">
        <f t="shared" si="10"/>
        <v>51.700349461324713</v>
      </c>
      <c r="BA33" s="38">
        <f t="shared" si="10"/>
        <v>0</v>
      </c>
      <c r="BB33" s="38">
        <f t="shared" si="10"/>
        <v>0</v>
      </c>
      <c r="BC33" s="38">
        <f t="shared" si="10"/>
        <v>0</v>
      </c>
      <c r="BD33" s="38">
        <f t="shared" si="10"/>
        <v>0</v>
      </c>
      <c r="BE33" s="38">
        <f t="shared" si="10"/>
        <v>0</v>
      </c>
      <c r="BF33" s="38">
        <f t="shared" si="10"/>
        <v>55.43865474987242</v>
      </c>
      <c r="BG33" s="38">
        <f t="shared" si="10"/>
        <v>0.12863546645160001</v>
      </c>
      <c r="BH33" s="38">
        <f t="shared" si="10"/>
        <v>0</v>
      </c>
      <c r="BI33" s="38">
        <f t="shared" si="10"/>
        <v>0</v>
      </c>
      <c r="BJ33" s="38">
        <f t="shared" si="10"/>
        <v>3.2446395408347994</v>
      </c>
      <c r="BK33" s="38">
        <f>SUM(BK32)</f>
        <v>624.93662560101438</v>
      </c>
    </row>
    <row r="34" spans="1:67" x14ac:dyDescent="0.2">
      <c r="A34" s="17" t="s">
        <v>77</v>
      </c>
      <c r="B34" s="25" t="s">
        <v>15</v>
      </c>
      <c r="C34" s="59"/>
      <c r="D34" s="57"/>
      <c r="E34" s="57"/>
      <c r="F34" s="57"/>
      <c r="G34" s="57"/>
      <c r="H34" s="57"/>
      <c r="I34" s="57"/>
      <c r="J34" s="57"/>
      <c r="K34" s="57"/>
      <c r="L34" s="57"/>
      <c r="M34" s="57"/>
      <c r="N34" s="57"/>
      <c r="O34" s="57"/>
      <c r="P34" s="57"/>
      <c r="Q34" s="57"/>
      <c r="R34" s="57"/>
      <c r="S34" s="57"/>
      <c r="T34" s="57"/>
      <c r="U34" s="57"/>
      <c r="V34" s="57"/>
      <c r="W34" s="57"/>
      <c r="X34" s="57"/>
      <c r="Y34" s="57"/>
      <c r="Z34" s="57"/>
      <c r="AA34" s="57"/>
      <c r="AB34" s="57"/>
      <c r="AC34" s="57"/>
      <c r="AD34" s="57"/>
      <c r="AE34" s="57"/>
      <c r="AF34" s="57"/>
      <c r="AG34" s="57"/>
      <c r="AH34" s="57"/>
      <c r="AI34" s="57"/>
      <c r="AJ34" s="57"/>
      <c r="AK34" s="57"/>
      <c r="AL34" s="57"/>
      <c r="AM34" s="57"/>
      <c r="AN34" s="57"/>
      <c r="AO34" s="57"/>
      <c r="AP34" s="57"/>
      <c r="AQ34" s="57"/>
      <c r="AR34" s="57"/>
      <c r="AS34" s="57"/>
      <c r="AT34" s="57"/>
      <c r="AU34" s="57"/>
      <c r="AV34" s="57"/>
      <c r="AW34" s="57"/>
      <c r="AX34" s="57"/>
      <c r="AY34" s="57"/>
      <c r="AZ34" s="57"/>
      <c r="BA34" s="57"/>
      <c r="BB34" s="57"/>
      <c r="BC34" s="57"/>
      <c r="BD34" s="57"/>
      <c r="BE34" s="57"/>
      <c r="BF34" s="57"/>
      <c r="BG34" s="57"/>
      <c r="BH34" s="57"/>
      <c r="BI34" s="57"/>
      <c r="BJ34" s="57"/>
      <c r="BK34" s="60"/>
    </row>
    <row r="35" spans="1:67" x14ac:dyDescent="0.2">
      <c r="A35" s="17"/>
      <c r="B35" s="34" t="s">
        <v>107</v>
      </c>
      <c r="C35" s="40">
        <v>0</v>
      </c>
      <c r="D35" s="40">
        <v>0.69216269699999999</v>
      </c>
      <c r="E35" s="40">
        <v>0</v>
      </c>
      <c r="F35" s="40">
        <v>0</v>
      </c>
      <c r="G35" s="40">
        <v>0</v>
      </c>
      <c r="H35" s="40">
        <v>5.2119464527698032</v>
      </c>
      <c r="I35" s="40">
        <v>1.4588063488706999</v>
      </c>
      <c r="J35" s="40">
        <v>0</v>
      </c>
      <c r="K35" s="40">
        <v>0</v>
      </c>
      <c r="L35" s="40">
        <v>2.7586085991920992</v>
      </c>
      <c r="M35" s="40">
        <v>0</v>
      </c>
      <c r="N35" s="40">
        <v>0</v>
      </c>
      <c r="O35" s="40">
        <v>0</v>
      </c>
      <c r="P35" s="40">
        <v>0</v>
      </c>
      <c r="Q35" s="40">
        <v>0</v>
      </c>
      <c r="R35" s="40">
        <v>1.8941733868483981</v>
      </c>
      <c r="S35" s="40">
        <v>0</v>
      </c>
      <c r="T35" s="40">
        <v>0</v>
      </c>
      <c r="U35" s="40">
        <v>0</v>
      </c>
      <c r="V35" s="40">
        <v>0.72885062206340012</v>
      </c>
      <c r="W35" s="40">
        <v>0</v>
      </c>
      <c r="X35" s="40">
        <v>0</v>
      </c>
      <c r="Y35" s="40">
        <v>0</v>
      </c>
      <c r="Z35" s="40">
        <v>0</v>
      </c>
      <c r="AA35" s="40">
        <v>0</v>
      </c>
      <c r="AB35" s="40">
        <v>41.20820345323758</v>
      </c>
      <c r="AC35" s="40">
        <v>2.8741150358052003</v>
      </c>
      <c r="AD35" s="40">
        <v>0</v>
      </c>
      <c r="AE35" s="40">
        <v>0</v>
      </c>
      <c r="AF35" s="40">
        <v>18.289239557212088</v>
      </c>
      <c r="AG35" s="40">
        <v>0</v>
      </c>
      <c r="AH35" s="40">
        <v>0</v>
      </c>
      <c r="AI35" s="40">
        <v>0</v>
      </c>
      <c r="AJ35" s="40">
        <v>0</v>
      </c>
      <c r="AK35" s="40">
        <v>0</v>
      </c>
      <c r="AL35" s="40">
        <v>35.87134875687768</v>
      </c>
      <c r="AM35" s="40">
        <v>6.264972835459999E-2</v>
      </c>
      <c r="AN35" s="40">
        <v>0</v>
      </c>
      <c r="AO35" s="40">
        <v>0</v>
      </c>
      <c r="AP35" s="40">
        <v>5.0793334176063967</v>
      </c>
      <c r="AQ35" s="40">
        <v>0</v>
      </c>
      <c r="AR35" s="40">
        <v>0</v>
      </c>
      <c r="AS35" s="40">
        <v>0</v>
      </c>
      <c r="AT35" s="40">
        <v>0</v>
      </c>
      <c r="AU35" s="40">
        <v>0</v>
      </c>
      <c r="AV35" s="40">
        <v>128.03243846971961</v>
      </c>
      <c r="AW35" s="40">
        <v>7.7623143572871012</v>
      </c>
      <c r="AX35" s="40">
        <v>0</v>
      </c>
      <c r="AY35" s="40">
        <v>0</v>
      </c>
      <c r="AZ35" s="40">
        <v>68.115618240943462</v>
      </c>
      <c r="BA35" s="40">
        <v>0</v>
      </c>
      <c r="BB35" s="40">
        <v>0</v>
      </c>
      <c r="BC35" s="40">
        <v>0</v>
      </c>
      <c r="BD35" s="40">
        <v>0</v>
      </c>
      <c r="BE35" s="40">
        <v>0</v>
      </c>
      <c r="BF35" s="40">
        <v>21.186440836622602</v>
      </c>
      <c r="BG35" s="40">
        <v>5.6835090677738993</v>
      </c>
      <c r="BH35" s="40">
        <v>0</v>
      </c>
      <c r="BI35" s="40">
        <v>0</v>
      </c>
      <c r="BJ35" s="40">
        <v>4.3777063167712011</v>
      </c>
      <c r="BK35" s="41">
        <f>SUM(C35:BJ35)</f>
        <v>351.28746534495582</v>
      </c>
      <c r="BM35" s="42"/>
      <c r="BO35" s="42"/>
    </row>
    <row r="36" spans="1:67" x14ac:dyDescent="0.2">
      <c r="A36" s="17"/>
      <c r="B36" s="34" t="s">
        <v>126</v>
      </c>
      <c r="C36" s="40">
        <v>0</v>
      </c>
      <c r="D36" s="40">
        <v>0</v>
      </c>
      <c r="E36" s="40">
        <v>0</v>
      </c>
      <c r="F36" s="40">
        <v>0</v>
      </c>
      <c r="G36" s="40">
        <v>0</v>
      </c>
      <c r="H36" s="40">
        <v>6.0036732867399911E-2</v>
      </c>
      <c r="I36" s="40">
        <v>0</v>
      </c>
      <c r="J36" s="40">
        <v>0</v>
      </c>
      <c r="K36" s="40">
        <v>0</v>
      </c>
      <c r="L36" s="40">
        <v>8.75321321609E-2</v>
      </c>
      <c r="M36" s="40">
        <v>0</v>
      </c>
      <c r="N36" s="40">
        <v>0</v>
      </c>
      <c r="O36" s="40">
        <v>0</v>
      </c>
      <c r="P36" s="40">
        <v>0</v>
      </c>
      <c r="Q36" s="40">
        <v>0</v>
      </c>
      <c r="R36" s="40">
        <v>4.0418892674299989E-2</v>
      </c>
      <c r="S36" s="40">
        <v>0</v>
      </c>
      <c r="T36" s="40">
        <v>0</v>
      </c>
      <c r="U36" s="40">
        <v>0</v>
      </c>
      <c r="V36" s="40">
        <v>2.93932241934E-2</v>
      </c>
      <c r="W36" s="40">
        <v>0</v>
      </c>
      <c r="X36" s="40">
        <v>0</v>
      </c>
      <c r="Y36" s="40">
        <v>0</v>
      </c>
      <c r="Z36" s="40">
        <v>0</v>
      </c>
      <c r="AA36" s="40">
        <v>0</v>
      </c>
      <c r="AB36" s="40">
        <v>5.2964416014222602</v>
      </c>
      <c r="AC36" s="40">
        <v>0.54198683870779996</v>
      </c>
      <c r="AD36" s="40">
        <v>0</v>
      </c>
      <c r="AE36" s="40">
        <v>0</v>
      </c>
      <c r="AF36" s="40">
        <v>6.784667392228922</v>
      </c>
      <c r="AG36" s="40">
        <v>0</v>
      </c>
      <c r="AH36" s="40">
        <v>0</v>
      </c>
      <c r="AI36" s="40">
        <v>0</v>
      </c>
      <c r="AJ36" s="40">
        <v>0</v>
      </c>
      <c r="AK36" s="40">
        <v>0</v>
      </c>
      <c r="AL36" s="40">
        <v>4.9351805123764514</v>
      </c>
      <c r="AM36" s="40">
        <v>0.33536682309549998</v>
      </c>
      <c r="AN36" s="40">
        <v>1.9419179999999998E-2</v>
      </c>
      <c r="AO36" s="40">
        <v>0</v>
      </c>
      <c r="AP36" s="40">
        <v>3.788118074948891</v>
      </c>
      <c r="AQ36" s="40">
        <v>0</v>
      </c>
      <c r="AR36" s="40">
        <v>0</v>
      </c>
      <c r="AS36" s="40">
        <v>0</v>
      </c>
      <c r="AT36" s="40">
        <v>0</v>
      </c>
      <c r="AU36" s="40">
        <v>0</v>
      </c>
      <c r="AV36" s="40">
        <v>0.26390904208440008</v>
      </c>
      <c r="AW36" s="40">
        <v>0</v>
      </c>
      <c r="AX36" s="40">
        <v>0</v>
      </c>
      <c r="AY36" s="40">
        <v>0</v>
      </c>
      <c r="AZ36" s="40">
        <v>0.14100905957990001</v>
      </c>
      <c r="BA36" s="40">
        <v>0</v>
      </c>
      <c r="BB36" s="40">
        <v>0</v>
      </c>
      <c r="BC36" s="40">
        <v>0</v>
      </c>
      <c r="BD36" s="40">
        <v>0</v>
      </c>
      <c r="BE36" s="40">
        <v>0</v>
      </c>
      <c r="BF36" s="40">
        <v>0.15481064879979994</v>
      </c>
      <c r="BG36" s="40">
        <v>0</v>
      </c>
      <c r="BH36" s="40">
        <v>0</v>
      </c>
      <c r="BI36" s="40">
        <v>0</v>
      </c>
      <c r="BJ36" s="40">
        <v>7.6477096773800005E-2</v>
      </c>
      <c r="BK36" s="41">
        <f>SUM(C36:BJ36)</f>
        <v>22.554767251913724</v>
      </c>
      <c r="BM36" s="42"/>
      <c r="BO36" s="42"/>
    </row>
    <row r="37" spans="1:67" x14ac:dyDescent="0.2">
      <c r="A37" s="17"/>
      <c r="B37" s="34" t="s">
        <v>117</v>
      </c>
      <c r="C37" s="40">
        <v>0</v>
      </c>
      <c r="D37" s="40">
        <v>0.48933324800000005</v>
      </c>
      <c r="E37" s="40">
        <v>0</v>
      </c>
      <c r="F37" s="40">
        <v>0</v>
      </c>
      <c r="G37" s="40">
        <v>0</v>
      </c>
      <c r="H37" s="40">
        <v>2.4523824305153159</v>
      </c>
      <c r="I37" s="40">
        <v>0.2449112903225</v>
      </c>
      <c r="J37" s="40">
        <v>0</v>
      </c>
      <c r="K37" s="40">
        <v>0</v>
      </c>
      <c r="L37" s="40">
        <v>0.80466723251539984</v>
      </c>
      <c r="M37" s="40">
        <v>0</v>
      </c>
      <c r="N37" s="40">
        <v>0</v>
      </c>
      <c r="O37" s="40">
        <v>0</v>
      </c>
      <c r="P37" s="40">
        <v>0</v>
      </c>
      <c r="Q37" s="40">
        <v>0</v>
      </c>
      <c r="R37" s="40">
        <v>2.6921983568674097</v>
      </c>
      <c r="S37" s="40">
        <v>0</v>
      </c>
      <c r="T37" s="40">
        <v>1.169770371</v>
      </c>
      <c r="U37" s="40">
        <v>0</v>
      </c>
      <c r="V37" s="40">
        <v>0.18799787658029998</v>
      </c>
      <c r="W37" s="40">
        <v>0</v>
      </c>
      <c r="X37" s="40">
        <v>0</v>
      </c>
      <c r="Y37" s="40">
        <v>0</v>
      </c>
      <c r="Z37" s="40">
        <v>0</v>
      </c>
      <c r="AA37" s="40">
        <v>0</v>
      </c>
      <c r="AB37" s="40">
        <v>60.41496790095723</v>
      </c>
      <c r="AC37" s="40">
        <v>6.917753292804</v>
      </c>
      <c r="AD37" s="40">
        <v>0</v>
      </c>
      <c r="AE37" s="40">
        <v>0</v>
      </c>
      <c r="AF37" s="40">
        <v>59.675062618699613</v>
      </c>
      <c r="AG37" s="40">
        <v>0</v>
      </c>
      <c r="AH37" s="40">
        <v>0</v>
      </c>
      <c r="AI37" s="40">
        <v>0</v>
      </c>
      <c r="AJ37" s="40">
        <v>0</v>
      </c>
      <c r="AK37" s="40">
        <v>0</v>
      </c>
      <c r="AL37" s="40">
        <v>75.388658118580281</v>
      </c>
      <c r="AM37" s="40">
        <v>4.7459368249340992</v>
      </c>
      <c r="AN37" s="40">
        <v>0.42821129032239996</v>
      </c>
      <c r="AO37" s="40">
        <v>0</v>
      </c>
      <c r="AP37" s="40">
        <v>36.404387810163676</v>
      </c>
      <c r="AQ37" s="40">
        <v>0</v>
      </c>
      <c r="AR37" s="40">
        <v>0</v>
      </c>
      <c r="AS37" s="40">
        <v>0</v>
      </c>
      <c r="AT37" s="40">
        <v>0</v>
      </c>
      <c r="AU37" s="40">
        <v>0</v>
      </c>
      <c r="AV37" s="40">
        <v>12.482637786702961</v>
      </c>
      <c r="AW37" s="40">
        <v>3.8341108816119003</v>
      </c>
      <c r="AX37" s="40">
        <v>0</v>
      </c>
      <c r="AY37" s="40">
        <v>0</v>
      </c>
      <c r="AZ37" s="40">
        <v>8.7473375663501027</v>
      </c>
      <c r="BA37" s="40">
        <v>0</v>
      </c>
      <c r="BB37" s="40">
        <v>0</v>
      </c>
      <c r="BC37" s="40">
        <v>0</v>
      </c>
      <c r="BD37" s="40">
        <v>0</v>
      </c>
      <c r="BE37" s="40">
        <v>0</v>
      </c>
      <c r="BF37" s="40">
        <v>5.5632024609645185</v>
      </c>
      <c r="BG37" s="40">
        <v>0.48540258199989994</v>
      </c>
      <c r="BH37" s="40">
        <v>0</v>
      </c>
      <c r="BI37" s="40">
        <v>0</v>
      </c>
      <c r="BJ37" s="40">
        <v>2.9951896217401006</v>
      </c>
      <c r="BK37" s="41">
        <f>SUM(C37:BJ37)</f>
        <v>286.12411956163169</v>
      </c>
      <c r="BM37" s="42"/>
      <c r="BO37" s="42"/>
    </row>
    <row r="38" spans="1:67" x14ac:dyDescent="0.2">
      <c r="A38" s="17"/>
      <c r="B38" s="34" t="s">
        <v>124</v>
      </c>
      <c r="C38" s="40">
        <v>0</v>
      </c>
      <c r="D38" s="40">
        <v>0.49578262825800001</v>
      </c>
      <c r="E38" s="40">
        <v>0</v>
      </c>
      <c r="F38" s="40">
        <v>0</v>
      </c>
      <c r="G38" s="40">
        <v>0</v>
      </c>
      <c r="H38" s="40">
        <v>1.1330532130735029</v>
      </c>
      <c r="I38" s="40">
        <v>9.9354838709600005E-2</v>
      </c>
      <c r="J38" s="40">
        <v>0</v>
      </c>
      <c r="K38" s="40">
        <v>0</v>
      </c>
      <c r="L38" s="40">
        <v>1.7811434178703001</v>
      </c>
      <c r="M38" s="40">
        <v>0</v>
      </c>
      <c r="N38" s="40">
        <v>0</v>
      </c>
      <c r="O38" s="40">
        <v>0</v>
      </c>
      <c r="P38" s="40">
        <v>0</v>
      </c>
      <c r="Q38" s="40">
        <v>0</v>
      </c>
      <c r="R38" s="40">
        <v>0.80747079920530063</v>
      </c>
      <c r="S38" s="40">
        <v>0</v>
      </c>
      <c r="T38" s="40">
        <v>0</v>
      </c>
      <c r="U38" s="40">
        <v>0</v>
      </c>
      <c r="V38" s="40">
        <v>0.26892505861249999</v>
      </c>
      <c r="W38" s="40">
        <v>0</v>
      </c>
      <c r="X38" s="40">
        <v>0</v>
      </c>
      <c r="Y38" s="40">
        <v>0</v>
      </c>
      <c r="Z38" s="40">
        <v>0</v>
      </c>
      <c r="AA38" s="40">
        <v>0</v>
      </c>
      <c r="AB38" s="40">
        <v>38.250588452659279</v>
      </c>
      <c r="AC38" s="40">
        <v>6.1325884909970991</v>
      </c>
      <c r="AD38" s="40">
        <v>0</v>
      </c>
      <c r="AE38" s="40">
        <v>0</v>
      </c>
      <c r="AF38" s="40">
        <v>38.730146185815634</v>
      </c>
      <c r="AG38" s="40">
        <v>0</v>
      </c>
      <c r="AH38" s="40">
        <v>0</v>
      </c>
      <c r="AI38" s="40">
        <v>0</v>
      </c>
      <c r="AJ38" s="40">
        <v>0</v>
      </c>
      <c r="AK38" s="40">
        <v>0</v>
      </c>
      <c r="AL38" s="40">
        <v>38.63339761005917</v>
      </c>
      <c r="AM38" s="40">
        <v>3.8946843599015999</v>
      </c>
      <c r="AN38" s="40">
        <v>0</v>
      </c>
      <c r="AO38" s="40">
        <v>0</v>
      </c>
      <c r="AP38" s="40">
        <v>22.091828761566134</v>
      </c>
      <c r="AQ38" s="40">
        <v>0</v>
      </c>
      <c r="AR38" s="40">
        <v>0</v>
      </c>
      <c r="AS38" s="40">
        <v>0</v>
      </c>
      <c r="AT38" s="40">
        <v>0</v>
      </c>
      <c r="AU38" s="40">
        <v>0</v>
      </c>
      <c r="AV38" s="40">
        <v>7.2963559458022083</v>
      </c>
      <c r="AW38" s="40">
        <v>0.38184626709660002</v>
      </c>
      <c r="AX38" s="40">
        <v>0</v>
      </c>
      <c r="AY38" s="40">
        <v>0</v>
      </c>
      <c r="AZ38" s="40">
        <v>3.268292167514101</v>
      </c>
      <c r="BA38" s="40">
        <v>0</v>
      </c>
      <c r="BB38" s="40">
        <v>0</v>
      </c>
      <c r="BC38" s="40">
        <v>0</v>
      </c>
      <c r="BD38" s="40">
        <v>0</v>
      </c>
      <c r="BE38" s="40">
        <v>0</v>
      </c>
      <c r="BF38" s="40">
        <v>4.0534861283137271</v>
      </c>
      <c r="BG38" s="40">
        <v>1.5458892138064</v>
      </c>
      <c r="BH38" s="40">
        <v>0</v>
      </c>
      <c r="BI38" s="40">
        <v>0</v>
      </c>
      <c r="BJ38" s="40">
        <v>1.2076817134504998</v>
      </c>
      <c r="BK38" s="41">
        <f t="shared" ref="BK38:BK40" si="11">SUM(C38:BJ38)</f>
        <v>170.07251525271164</v>
      </c>
      <c r="BM38" s="42"/>
      <c r="BO38" s="42"/>
    </row>
    <row r="39" spans="1:67" x14ac:dyDescent="0.2">
      <c r="A39" s="17"/>
      <c r="B39" s="34" t="s">
        <v>108</v>
      </c>
      <c r="C39" s="40">
        <v>0</v>
      </c>
      <c r="D39" s="40">
        <v>0.63901771090320003</v>
      </c>
      <c r="E39" s="40">
        <v>0</v>
      </c>
      <c r="F39" s="40">
        <v>0</v>
      </c>
      <c r="G39" s="40">
        <v>0</v>
      </c>
      <c r="H39" s="40">
        <v>5.7058215472999008</v>
      </c>
      <c r="I39" s="40">
        <v>4.3733972066122</v>
      </c>
      <c r="J39" s="40">
        <v>0</v>
      </c>
      <c r="K39" s="40">
        <v>0</v>
      </c>
      <c r="L39" s="40">
        <v>1.2136913741918003</v>
      </c>
      <c r="M39" s="40">
        <v>0</v>
      </c>
      <c r="N39" s="40">
        <v>0</v>
      </c>
      <c r="O39" s="40">
        <v>0</v>
      </c>
      <c r="P39" s="40">
        <v>0</v>
      </c>
      <c r="Q39" s="40">
        <v>0</v>
      </c>
      <c r="R39" s="40">
        <v>2.635743847477801</v>
      </c>
      <c r="S39" s="40">
        <v>3.2008655764193001</v>
      </c>
      <c r="T39" s="40">
        <v>0</v>
      </c>
      <c r="U39" s="40">
        <v>0</v>
      </c>
      <c r="V39" s="40">
        <v>0.53225979522510003</v>
      </c>
      <c r="W39" s="40">
        <v>0</v>
      </c>
      <c r="X39" s="40">
        <v>0</v>
      </c>
      <c r="Y39" s="40">
        <v>0</v>
      </c>
      <c r="Z39" s="40">
        <v>0</v>
      </c>
      <c r="AA39" s="40">
        <v>0</v>
      </c>
      <c r="AB39" s="40">
        <v>77.955523371629923</v>
      </c>
      <c r="AC39" s="40">
        <v>9.0882111073854972</v>
      </c>
      <c r="AD39" s="40">
        <v>0</v>
      </c>
      <c r="AE39" s="40">
        <v>0</v>
      </c>
      <c r="AF39" s="40">
        <v>24.724126831918319</v>
      </c>
      <c r="AG39" s="40">
        <v>0</v>
      </c>
      <c r="AH39" s="40">
        <v>0</v>
      </c>
      <c r="AI39" s="40">
        <v>0</v>
      </c>
      <c r="AJ39" s="40">
        <v>0</v>
      </c>
      <c r="AK39" s="40">
        <v>0</v>
      </c>
      <c r="AL39" s="40">
        <v>73.527106297535056</v>
      </c>
      <c r="AM39" s="40">
        <v>0.85034140274150005</v>
      </c>
      <c r="AN39" s="40">
        <v>0</v>
      </c>
      <c r="AO39" s="40">
        <v>0</v>
      </c>
      <c r="AP39" s="40">
        <v>9.018521559829404</v>
      </c>
      <c r="AQ39" s="40">
        <v>0</v>
      </c>
      <c r="AR39" s="40">
        <v>0</v>
      </c>
      <c r="AS39" s="40">
        <v>0</v>
      </c>
      <c r="AT39" s="40">
        <v>0</v>
      </c>
      <c r="AU39" s="40">
        <v>0</v>
      </c>
      <c r="AV39" s="40">
        <v>97.759512221099243</v>
      </c>
      <c r="AW39" s="40">
        <v>5.9691204108355995</v>
      </c>
      <c r="AX39" s="40">
        <v>0</v>
      </c>
      <c r="AY39" s="40">
        <v>0</v>
      </c>
      <c r="AZ39" s="40">
        <v>39.192845324532072</v>
      </c>
      <c r="BA39" s="40">
        <v>0</v>
      </c>
      <c r="BB39" s="40">
        <v>0</v>
      </c>
      <c r="BC39" s="40">
        <v>0</v>
      </c>
      <c r="BD39" s="40">
        <v>0</v>
      </c>
      <c r="BE39" s="40">
        <v>0</v>
      </c>
      <c r="BF39" s="40">
        <v>18.856844602591512</v>
      </c>
      <c r="BG39" s="40">
        <v>0.38538036258039998</v>
      </c>
      <c r="BH39" s="40">
        <v>0</v>
      </c>
      <c r="BI39" s="40">
        <v>0</v>
      </c>
      <c r="BJ39" s="40">
        <v>2.5800799711917999</v>
      </c>
      <c r="BK39" s="41">
        <f t="shared" ref="BK39" si="12">SUM(C39:BJ39)</f>
        <v>378.20841052199967</v>
      </c>
      <c r="BM39" s="42"/>
      <c r="BO39" s="42"/>
    </row>
    <row r="40" spans="1:67" x14ac:dyDescent="0.2">
      <c r="A40" s="17"/>
      <c r="B40" s="34" t="s">
        <v>125</v>
      </c>
      <c r="C40" s="40">
        <v>0</v>
      </c>
      <c r="D40" s="40">
        <v>0.50777477309670005</v>
      </c>
      <c r="E40" s="40">
        <v>0</v>
      </c>
      <c r="F40" s="40">
        <v>0</v>
      </c>
      <c r="G40" s="40">
        <v>0</v>
      </c>
      <c r="H40" s="40">
        <v>0.66117016124829986</v>
      </c>
      <c r="I40" s="40">
        <v>4.0703225806399998E-2</v>
      </c>
      <c r="J40" s="40">
        <v>0</v>
      </c>
      <c r="K40" s="40">
        <v>0</v>
      </c>
      <c r="L40" s="40">
        <v>0.78602084557980012</v>
      </c>
      <c r="M40" s="40">
        <v>0</v>
      </c>
      <c r="N40" s="40">
        <v>0</v>
      </c>
      <c r="O40" s="40">
        <v>0</v>
      </c>
      <c r="P40" s="40">
        <v>0</v>
      </c>
      <c r="Q40" s="40">
        <v>0</v>
      </c>
      <c r="R40" s="40">
        <v>0.80361404931429992</v>
      </c>
      <c r="S40" s="40">
        <v>0</v>
      </c>
      <c r="T40" s="40">
        <v>0</v>
      </c>
      <c r="U40" s="40">
        <v>0</v>
      </c>
      <c r="V40" s="40">
        <v>0.2354839805159</v>
      </c>
      <c r="W40" s="40">
        <v>0</v>
      </c>
      <c r="X40" s="40">
        <v>0</v>
      </c>
      <c r="Y40" s="40">
        <v>0</v>
      </c>
      <c r="Z40" s="40">
        <v>0</v>
      </c>
      <c r="AA40" s="40">
        <v>0</v>
      </c>
      <c r="AB40" s="40">
        <v>36.170243613834067</v>
      </c>
      <c r="AC40" s="40">
        <v>4.9727956974173022</v>
      </c>
      <c r="AD40" s="40">
        <v>0</v>
      </c>
      <c r="AE40" s="40">
        <v>0</v>
      </c>
      <c r="AF40" s="40">
        <v>47.43643323767224</v>
      </c>
      <c r="AG40" s="40">
        <v>0</v>
      </c>
      <c r="AH40" s="40">
        <v>0</v>
      </c>
      <c r="AI40" s="40">
        <v>0</v>
      </c>
      <c r="AJ40" s="40">
        <v>0</v>
      </c>
      <c r="AK40" s="40">
        <v>0</v>
      </c>
      <c r="AL40" s="40">
        <v>41.402391090240783</v>
      </c>
      <c r="AM40" s="40">
        <v>5.0316429587081002</v>
      </c>
      <c r="AN40" s="40">
        <v>0.10241451612889999</v>
      </c>
      <c r="AO40" s="40">
        <v>0</v>
      </c>
      <c r="AP40" s="40">
        <v>27.710567079845578</v>
      </c>
      <c r="AQ40" s="40">
        <v>0</v>
      </c>
      <c r="AR40" s="40">
        <v>0</v>
      </c>
      <c r="AS40" s="40">
        <v>0</v>
      </c>
      <c r="AT40" s="40">
        <v>0</v>
      </c>
      <c r="AU40" s="40">
        <v>0</v>
      </c>
      <c r="AV40" s="40">
        <v>3.4406127254798302</v>
      </c>
      <c r="AW40" s="40">
        <v>1.6129032258000001E-2</v>
      </c>
      <c r="AX40" s="40">
        <v>0</v>
      </c>
      <c r="AY40" s="40">
        <v>0</v>
      </c>
      <c r="AZ40" s="40">
        <v>1.5600610164182001</v>
      </c>
      <c r="BA40" s="40">
        <v>0</v>
      </c>
      <c r="BB40" s="40">
        <v>0</v>
      </c>
      <c r="BC40" s="40">
        <v>0</v>
      </c>
      <c r="BD40" s="40">
        <v>0</v>
      </c>
      <c r="BE40" s="40">
        <v>0</v>
      </c>
      <c r="BF40" s="40">
        <v>1.3780075554968005</v>
      </c>
      <c r="BG40" s="40">
        <v>0.50485483870960002</v>
      </c>
      <c r="BH40" s="40">
        <v>0</v>
      </c>
      <c r="BI40" s="40">
        <v>0</v>
      </c>
      <c r="BJ40" s="40">
        <v>1.3716357579344995</v>
      </c>
      <c r="BK40" s="41">
        <f t="shared" si="11"/>
        <v>174.13255615570529</v>
      </c>
      <c r="BM40" s="42"/>
      <c r="BO40" s="42"/>
    </row>
    <row r="41" spans="1:67" x14ac:dyDescent="0.2">
      <c r="A41" s="17"/>
      <c r="B41" s="34" t="s">
        <v>127</v>
      </c>
      <c r="C41" s="40">
        <v>0</v>
      </c>
      <c r="D41" s="40">
        <v>0.54697480358060002</v>
      </c>
      <c r="E41" s="40">
        <v>0</v>
      </c>
      <c r="F41" s="40">
        <v>0</v>
      </c>
      <c r="G41" s="40">
        <v>0</v>
      </c>
      <c r="H41" s="40">
        <v>3.2508017859546006</v>
      </c>
      <c r="I41" s="40">
        <v>3.1548172838599994E-2</v>
      </c>
      <c r="J41" s="40">
        <v>0</v>
      </c>
      <c r="K41" s="40">
        <v>0</v>
      </c>
      <c r="L41" s="40">
        <v>0.61288738164420009</v>
      </c>
      <c r="M41" s="40">
        <v>0</v>
      </c>
      <c r="N41" s="40">
        <v>0</v>
      </c>
      <c r="O41" s="40">
        <v>0</v>
      </c>
      <c r="P41" s="40">
        <v>0</v>
      </c>
      <c r="Q41" s="40">
        <v>0</v>
      </c>
      <c r="R41" s="40">
        <v>2.3245976487031963</v>
      </c>
      <c r="S41" s="40">
        <v>4.0297378708999999E-3</v>
      </c>
      <c r="T41" s="40">
        <v>0</v>
      </c>
      <c r="U41" s="40">
        <v>0</v>
      </c>
      <c r="V41" s="40">
        <v>0.2422781640319</v>
      </c>
      <c r="W41" s="40">
        <v>0</v>
      </c>
      <c r="X41" s="40">
        <v>0</v>
      </c>
      <c r="Y41" s="40">
        <v>0</v>
      </c>
      <c r="Z41" s="40">
        <v>0</v>
      </c>
      <c r="AA41" s="40">
        <v>0</v>
      </c>
      <c r="AB41" s="40">
        <v>60.868983784414105</v>
      </c>
      <c r="AC41" s="40">
        <v>5.476349131868103</v>
      </c>
      <c r="AD41" s="40">
        <v>0</v>
      </c>
      <c r="AE41" s="40">
        <v>0</v>
      </c>
      <c r="AF41" s="40">
        <v>39.327481782189075</v>
      </c>
      <c r="AG41" s="40">
        <v>0</v>
      </c>
      <c r="AH41" s="40">
        <v>0</v>
      </c>
      <c r="AI41" s="40">
        <v>0</v>
      </c>
      <c r="AJ41" s="40">
        <v>0</v>
      </c>
      <c r="AK41" s="40">
        <v>0</v>
      </c>
      <c r="AL41" s="40">
        <v>62.517872513041517</v>
      </c>
      <c r="AM41" s="40">
        <v>1.5757810236116003</v>
      </c>
      <c r="AN41" s="40">
        <v>0.31454516129019999</v>
      </c>
      <c r="AO41" s="40">
        <v>0</v>
      </c>
      <c r="AP41" s="40">
        <v>20.289132069140578</v>
      </c>
      <c r="AQ41" s="40">
        <v>0</v>
      </c>
      <c r="AR41" s="40">
        <v>0</v>
      </c>
      <c r="AS41" s="40">
        <v>0</v>
      </c>
      <c r="AT41" s="40">
        <v>0</v>
      </c>
      <c r="AU41" s="40">
        <v>0</v>
      </c>
      <c r="AV41" s="40">
        <v>11.697424919423112</v>
      </c>
      <c r="AW41" s="40">
        <v>1.5423075904187002</v>
      </c>
      <c r="AX41" s="40">
        <v>0</v>
      </c>
      <c r="AY41" s="40">
        <v>0</v>
      </c>
      <c r="AZ41" s="40">
        <v>5.7683955669948004</v>
      </c>
      <c r="BA41" s="40">
        <v>0</v>
      </c>
      <c r="BB41" s="40">
        <v>0</v>
      </c>
      <c r="BC41" s="40">
        <v>0</v>
      </c>
      <c r="BD41" s="40">
        <v>0</v>
      </c>
      <c r="BE41" s="40">
        <v>0</v>
      </c>
      <c r="BF41" s="40">
        <v>5.8529068726936089</v>
      </c>
      <c r="BG41" s="40">
        <v>6.2909035257899995E-2</v>
      </c>
      <c r="BH41" s="40">
        <v>0.48581813774189997</v>
      </c>
      <c r="BI41" s="40">
        <v>0</v>
      </c>
      <c r="BJ41" s="40">
        <v>1.6078702278695003</v>
      </c>
      <c r="BK41" s="41">
        <f>SUM(C41:BJ41)</f>
        <v>224.40089551057864</v>
      </c>
      <c r="BM41" s="42"/>
      <c r="BO41" s="42"/>
    </row>
    <row r="42" spans="1:67" x14ac:dyDescent="0.2">
      <c r="A42" s="17"/>
      <c r="B42" s="34" t="s">
        <v>109</v>
      </c>
      <c r="C42" s="40">
        <v>0</v>
      </c>
      <c r="D42" s="40">
        <v>2.0563059730643998</v>
      </c>
      <c r="E42" s="40">
        <v>0</v>
      </c>
      <c r="F42" s="40">
        <v>0</v>
      </c>
      <c r="G42" s="40">
        <v>0</v>
      </c>
      <c r="H42" s="40">
        <v>2.4215498430481008</v>
      </c>
      <c r="I42" s="40">
        <v>52.747814842128896</v>
      </c>
      <c r="J42" s="40">
        <v>0</v>
      </c>
      <c r="K42" s="40">
        <v>0</v>
      </c>
      <c r="L42" s="40">
        <v>0.68227508477349985</v>
      </c>
      <c r="M42" s="40">
        <v>0</v>
      </c>
      <c r="N42" s="40">
        <v>0</v>
      </c>
      <c r="O42" s="40">
        <v>0</v>
      </c>
      <c r="P42" s="40">
        <v>0</v>
      </c>
      <c r="Q42" s="40">
        <v>0</v>
      </c>
      <c r="R42" s="40">
        <v>0.85761969608550004</v>
      </c>
      <c r="S42" s="40">
        <v>6.2551872676449998</v>
      </c>
      <c r="T42" s="40">
        <v>0</v>
      </c>
      <c r="U42" s="40">
        <v>0</v>
      </c>
      <c r="V42" s="40">
        <v>4.6695204612800002E-2</v>
      </c>
      <c r="W42" s="40">
        <v>0</v>
      </c>
      <c r="X42" s="40">
        <v>0</v>
      </c>
      <c r="Y42" s="40">
        <v>0</v>
      </c>
      <c r="Z42" s="40">
        <v>0</v>
      </c>
      <c r="AA42" s="40">
        <v>0</v>
      </c>
      <c r="AB42" s="40">
        <v>19.686191602908952</v>
      </c>
      <c r="AC42" s="40">
        <v>2.0058553429024002</v>
      </c>
      <c r="AD42" s="40">
        <v>0</v>
      </c>
      <c r="AE42" s="40">
        <v>0</v>
      </c>
      <c r="AF42" s="40">
        <v>5.0400753176434003</v>
      </c>
      <c r="AG42" s="40">
        <v>0</v>
      </c>
      <c r="AH42" s="40">
        <v>0</v>
      </c>
      <c r="AI42" s="40">
        <v>0</v>
      </c>
      <c r="AJ42" s="40">
        <v>0</v>
      </c>
      <c r="AK42" s="40">
        <v>0</v>
      </c>
      <c r="AL42" s="40">
        <v>15.938935990748345</v>
      </c>
      <c r="AM42" s="40">
        <v>8.0637915921284993</v>
      </c>
      <c r="AN42" s="40">
        <v>0</v>
      </c>
      <c r="AO42" s="40">
        <v>0</v>
      </c>
      <c r="AP42" s="40">
        <v>0.97725225499939994</v>
      </c>
      <c r="AQ42" s="40">
        <v>0</v>
      </c>
      <c r="AR42" s="40">
        <v>0</v>
      </c>
      <c r="AS42" s="40">
        <v>0</v>
      </c>
      <c r="AT42" s="40">
        <v>0</v>
      </c>
      <c r="AU42" s="40">
        <v>0</v>
      </c>
      <c r="AV42" s="40">
        <v>20.887798281183677</v>
      </c>
      <c r="AW42" s="40">
        <v>67.993386884095784</v>
      </c>
      <c r="AX42" s="40">
        <v>0</v>
      </c>
      <c r="AY42" s="40">
        <v>0</v>
      </c>
      <c r="AZ42" s="40">
        <v>2.3129296593212998</v>
      </c>
      <c r="BA42" s="40">
        <v>0</v>
      </c>
      <c r="BB42" s="40">
        <v>0</v>
      </c>
      <c r="BC42" s="40">
        <v>0</v>
      </c>
      <c r="BD42" s="40">
        <v>0</v>
      </c>
      <c r="BE42" s="40">
        <v>0</v>
      </c>
      <c r="BF42" s="40">
        <v>6.1040350774928998</v>
      </c>
      <c r="BG42" s="40">
        <v>4.9672030359676</v>
      </c>
      <c r="BH42" s="40">
        <v>0</v>
      </c>
      <c r="BI42" s="40">
        <v>0</v>
      </c>
      <c r="BJ42" s="40">
        <v>0.10007576680639999</v>
      </c>
      <c r="BK42" s="41">
        <f>SUM(C42:BJ42)</f>
        <v>219.14497871755688</v>
      </c>
      <c r="BM42" s="42"/>
      <c r="BO42" s="42"/>
    </row>
    <row r="43" spans="1:67" x14ac:dyDescent="0.2">
      <c r="A43" s="17"/>
      <c r="B43" s="34" t="s">
        <v>110</v>
      </c>
      <c r="C43" s="40">
        <v>0</v>
      </c>
      <c r="D43" s="40">
        <v>0.7432652089677001</v>
      </c>
      <c r="E43" s="40">
        <v>0</v>
      </c>
      <c r="F43" s="40">
        <v>0</v>
      </c>
      <c r="G43" s="40">
        <v>0</v>
      </c>
      <c r="H43" s="40">
        <v>3.7190286126777012</v>
      </c>
      <c r="I43" s="40">
        <v>0</v>
      </c>
      <c r="J43" s="40">
        <v>0</v>
      </c>
      <c r="K43" s="40">
        <v>0</v>
      </c>
      <c r="L43" s="40">
        <v>2.8508649366112997</v>
      </c>
      <c r="M43" s="40">
        <v>0</v>
      </c>
      <c r="N43" s="40">
        <v>0</v>
      </c>
      <c r="O43" s="40">
        <v>0</v>
      </c>
      <c r="P43" s="40">
        <v>0</v>
      </c>
      <c r="Q43" s="40">
        <v>0</v>
      </c>
      <c r="R43" s="40">
        <v>1.9184362784929021</v>
      </c>
      <c r="S43" s="40">
        <v>0</v>
      </c>
      <c r="T43" s="40">
        <v>0</v>
      </c>
      <c r="U43" s="40">
        <v>0</v>
      </c>
      <c r="V43" s="40">
        <v>0.1340029161929</v>
      </c>
      <c r="W43" s="40">
        <v>0</v>
      </c>
      <c r="X43" s="40">
        <v>0</v>
      </c>
      <c r="Y43" s="40">
        <v>0</v>
      </c>
      <c r="Z43" s="40">
        <v>0</v>
      </c>
      <c r="AA43" s="40">
        <v>0</v>
      </c>
      <c r="AB43" s="40">
        <v>6.9268454948454146</v>
      </c>
      <c r="AC43" s="40">
        <v>0.2216029756449</v>
      </c>
      <c r="AD43" s="40">
        <v>0</v>
      </c>
      <c r="AE43" s="40">
        <v>0</v>
      </c>
      <c r="AF43" s="40">
        <v>1.0517782384829002</v>
      </c>
      <c r="AG43" s="40">
        <v>0</v>
      </c>
      <c r="AH43" s="40">
        <v>0</v>
      </c>
      <c r="AI43" s="40">
        <v>0</v>
      </c>
      <c r="AJ43" s="40">
        <v>0</v>
      </c>
      <c r="AK43" s="40">
        <v>0</v>
      </c>
      <c r="AL43" s="40">
        <v>4.7078504744898124</v>
      </c>
      <c r="AM43" s="40">
        <v>0.12650142874170001</v>
      </c>
      <c r="AN43" s="40">
        <v>0</v>
      </c>
      <c r="AO43" s="40">
        <v>0</v>
      </c>
      <c r="AP43" s="40">
        <v>0.7128170352251999</v>
      </c>
      <c r="AQ43" s="40">
        <v>0</v>
      </c>
      <c r="AR43" s="40">
        <v>0</v>
      </c>
      <c r="AS43" s="40">
        <v>0</v>
      </c>
      <c r="AT43" s="40">
        <v>0</v>
      </c>
      <c r="AU43" s="40">
        <v>0</v>
      </c>
      <c r="AV43" s="40">
        <v>12.086309045555689</v>
      </c>
      <c r="AW43" s="40">
        <v>1.0578077323544002</v>
      </c>
      <c r="AX43" s="40">
        <v>0</v>
      </c>
      <c r="AY43" s="40">
        <v>0</v>
      </c>
      <c r="AZ43" s="40">
        <v>9.0026969097402016</v>
      </c>
      <c r="BA43" s="40">
        <v>0</v>
      </c>
      <c r="BB43" s="40">
        <v>0</v>
      </c>
      <c r="BC43" s="40">
        <v>0</v>
      </c>
      <c r="BD43" s="40">
        <v>0</v>
      </c>
      <c r="BE43" s="40">
        <v>0</v>
      </c>
      <c r="BF43" s="40">
        <v>2.7951562653548945</v>
      </c>
      <c r="BG43" s="40">
        <v>2.0146471078063999</v>
      </c>
      <c r="BH43" s="40">
        <v>0</v>
      </c>
      <c r="BI43" s="40">
        <v>0</v>
      </c>
      <c r="BJ43" s="40">
        <v>0.14183188683859999</v>
      </c>
      <c r="BK43" s="41">
        <f>SUM(C43:BJ43)</f>
        <v>50.211442548022617</v>
      </c>
      <c r="BM43" s="42"/>
      <c r="BO43" s="42"/>
    </row>
    <row r="44" spans="1:67" x14ac:dyDescent="0.2">
      <c r="A44" s="17"/>
      <c r="B44" s="34" t="s">
        <v>118</v>
      </c>
      <c r="C44" s="53">
        <v>0</v>
      </c>
      <c r="D44" s="53">
        <v>0.48482068109670001</v>
      </c>
      <c r="E44" s="53">
        <v>0</v>
      </c>
      <c r="F44" s="53">
        <v>0</v>
      </c>
      <c r="G44" s="53">
        <v>0</v>
      </c>
      <c r="H44" s="53">
        <v>2.4222565150869988</v>
      </c>
      <c r="I44" s="53">
        <v>3.4179390967000001E-3</v>
      </c>
      <c r="J44" s="53">
        <v>0</v>
      </c>
      <c r="K44" s="53">
        <v>0</v>
      </c>
      <c r="L44" s="53">
        <v>0.93584943761210004</v>
      </c>
      <c r="M44" s="53">
        <v>0</v>
      </c>
      <c r="N44" s="53">
        <v>0</v>
      </c>
      <c r="O44" s="53">
        <v>0</v>
      </c>
      <c r="P44" s="53">
        <v>0</v>
      </c>
      <c r="Q44" s="53">
        <v>0</v>
      </c>
      <c r="R44" s="53">
        <v>2.2002829681829965</v>
      </c>
      <c r="S44" s="53">
        <v>5.5865887096700005E-2</v>
      </c>
      <c r="T44" s="53">
        <v>0</v>
      </c>
      <c r="U44" s="53">
        <v>0</v>
      </c>
      <c r="V44" s="53">
        <v>0.1770800744514</v>
      </c>
      <c r="W44" s="53">
        <v>0</v>
      </c>
      <c r="X44" s="53">
        <v>0</v>
      </c>
      <c r="Y44" s="53">
        <v>0</v>
      </c>
      <c r="Z44" s="53">
        <v>0</v>
      </c>
      <c r="AA44" s="53">
        <v>0</v>
      </c>
      <c r="AB44" s="53">
        <v>35.578349046859842</v>
      </c>
      <c r="AC44" s="53">
        <v>1.8107597521594991</v>
      </c>
      <c r="AD44" s="53">
        <v>0</v>
      </c>
      <c r="AE44" s="53">
        <v>0</v>
      </c>
      <c r="AF44" s="53">
        <v>22.887372148042104</v>
      </c>
      <c r="AG44" s="53">
        <v>0</v>
      </c>
      <c r="AH44" s="53">
        <v>0</v>
      </c>
      <c r="AI44" s="53">
        <v>0</v>
      </c>
      <c r="AJ44" s="53">
        <v>0</v>
      </c>
      <c r="AK44" s="53">
        <v>0</v>
      </c>
      <c r="AL44" s="53">
        <v>46.514783432945464</v>
      </c>
      <c r="AM44" s="53">
        <v>1.2693037648374996</v>
      </c>
      <c r="AN44" s="53">
        <v>9.3270967741899996E-2</v>
      </c>
      <c r="AO44" s="53">
        <v>0</v>
      </c>
      <c r="AP44" s="53">
        <v>16.176014853370006</v>
      </c>
      <c r="AQ44" s="53">
        <v>0</v>
      </c>
      <c r="AR44" s="53">
        <v>0</v>
      </c>
      <c r="AS44" s="53">
        <v>0</v>
      </c>
      <c r="AT44" s="53">
        <v>0</v>
      </c>
      <c r="AU44" s="53">
        <v>0</v>
      </c>
      <c r="AV44" s="53">
        <v>11.779497100288866</v>
      </c>
      <c r="AW44" s="53">
        <v>0.1154755713865</v>
      </c>
      <c r="AX44" s="53">
        <v>0</v>
      </c>
      <c r="AY44" s="53">
        <v>0</v>
      </c>
      <c r="AZ44" s="53">
        <v>2.6398334824804</v>
      </c>
      <c r="BA44" s="53">
        <v>0</v>
      </c>
      <c r="BB44" s="53">
        <v>0</v>
      </c>
      <c r="BC44" s="53">
        <v>0</v>
      </c>
      <c r="BD44" s="53">
        <v>0</v>
      </c>
      <c r="BE44" s="53">
        <v>0</v>
      </c>
      <c r="BF44" s="53">
        <v>7.0552466657727182</v>
      </c>
      <c r="BG44" s="53">
        <v>2.3012102838400002E-2</v>
      </c>
      <c r="BH44" s="53">
        <v>0</v>
      </c>
      <c r="BI44" s="53">
        <v>0</v>
      </c>
      <c r="BJ44" s="53">
        <v>2.1074718337088991</v>
      </c>
      <c r="BK44" s="41">
        <f>SUM(C44:BJ44)</f>
        <v>154.3299642250557</v>
      </c>
      <c r="BM44" s="42"/>
      <c r="BO44" s="42"/>
    </row>
    <row r="45" spans="1:67" x14ac:dyDescent="0.2">
      <c r="A45" s="17"/>
      <c r="B45" s="26" t="s">
        <v>86</v>
      </c>
      <c r="C45" s="36">
        <f>SUM(C35:C44)</f>
        <v>0</v>
      </c>
      <c r="D45" s="36">
        <f t="shared" ref="D45:BK45" si="13">SUM(D35:D44)</f>
        <v>6.6554377239672995</v>
      </c>
      <c r="E45" s="36">
        <f t="shared" si="13"/>
        <v>0</v>
      </c>
      <c r="F45" s="36">
        <f t="shared" si="13"/>
        <v>0</v>
      </c>
      <c r="G45" s="36">
        <f t="shared" si="13"/>
        <v>0</v>
      </c>
      <c r="H45" s="36">
        <f t="shared" si="13"/>
        <v>27.038047294541624</v>
      </c>
      <c r="I45" s="36">
        <f t="shared" si="13"/>
        <v>58.999953864385596</v>
      </c>
      <c r="J45" s="36">
        <f t="shared" si="13"/>
        <v>0</v>
      </c>
      <c r="K45" s="36">
        <f t="shared" si="13"/>
        <v>0</v>
      </c>
      <c r="L45" s="36">
        <f t="shared" si="13"/>
        <v>12.513540442151399</v>
      </c>
      <c r="M45" s="36">
        <f t="shared" si="13"/>
        <v>0</v>
      </c>
      <c r="N45" s="36">
        <f t="shared" si="13"/>
        <v>0</v>
      </c>
      <c r="O45" s="36">
        <f t="shared" si="13"/>
        <v>0</v>
      </c>
      <c r="P45" s="36">
        <f t="shared" si="13"/>
        <v>0</v>
      </c>
      <c r="Q45" s="36">
        <f t="shared" si="13"/>
        <v>0</v>
      </c>
      <c r="R45" s="36">
        <f t="shared" si="13"/>
        <v>16.174555923852104</v>
      </c>
      <c r="S45" s="36">
        <f t="shared" si="13"/>
        <v>9.5159484690319012</v>
      </c>
      <c r="T45" s="36">
        <f t="shared" si="13"/>
        <v>1.169770371</v>
      </c>
      <c r="U45" s="36">
        <f t="shared" si="13"/>
        <v>0</v>
      </c>
      <c r="V45" s="36">
        <f t="shared" si="13"/>
        <v>2.5829669164796001</v>
      </c>
      <c r="W45" s="36">
        <f t="shared" si="13"/>
        <v>0</v>
      </c>
      <c r="X45" s="36">
        <f t="shared" si="13"/>
        <v>0</v>
      </c>
      <c r="Y45" s="36">
        <f t="shared" si="13"/>
        <v>0</v>
      </c>
      <c r="Z45" s="36">
        <f t="shared" si="13"/>
        <v>0</v>
      </c>
      <c r="AA45" s="36">
        <f t="shared" si="13"/>
        <v>0</v>
      </c>
      <c r="AB45" s="36">
        <f t="shared" si="13"/>
        <v>382.35633832276864</v>
      </c>
      <c r="AC45" s="36">
        <f t="shared" si="13"/>
        <v>40.042017665691802</v>
      </c>
      <c r="AD45" s="36">
        <f t="shared" si="13"/>
        <v>0</v>
      </c>
      <c r="AE45" s="36">
        <f t="shared" si="13"/>
        <v>0</v>
      </c>
      <c r="AF45" s="36">
        <f t="shared" si="13"/>
        <v>263.94638330990432</v>
      </c>
      <c r="AG45" s="36">
        <f t="shared" si="13"/>
        <v>0</v>
      </c>
      <c r="AH45" s="36">
        <f t="shared" si="13"/>
        <v>0</v>
      </c>
      <c r="AI45" s="36">
        <f t="shared" si="13"/>
        <v>0</v>
      </c>
      <c r="AJ45" s="36">
        <f t="shared" si="13"/>
        <v>0</v>
      </c>
      <c r="AK45" s="36">
        <f t="shared" si="13"/>
        <v>0</v>
      </c>
      <c r="AL45" s="36">
        <f t="shared" si="13"/>
        <v>399.43752479689459</v>
      </c>
      <c r="AM45" s="36">
        <f t="shared" si="13"/>
        <v>25.9559999070547</v>
      </c>
      <c r="AN45" s="36">
        <f t="shared" si="13"/>
        <v>0.95786111548339992</v>
      </c>
      <c r="AO45" s="36">
        <f t="shared" si="13"/>
        <v>0</v>
      </c>
      <c r="AP45" s="36">
        <f t="shared" si="13"/>
        <v>142.24797291669526</v>
      </c>
      <c r="AQ45" s="36">
        <f t="shared" si="13"/>
        <v>0</v>
      </c>
      <c r="AR45" s="36">
        <f t="shared" si="13"/>
        <v>0</v>
      </c>
      <c r="AS45" s="36">
        <f t="shared" si="13"/>
        <v>0</v>
      </c>
      <c r="AT45" s="36">
        <f t="shared" si="13"/>
        <v>0</v>
      </c>
      <c r="AU45" s="36">
        <f t="shared" si="13"/>
        <v>0</v>
      </c>
      <c r="AV45" s="36">
        <f t="shared" si="13"/>
        <v>305.72649553733964</v>
      </c>
      <c r="AW45" s="36">
        <f t="shared" si="13"/>
        <v>88.672498727344589</v>
      </c>
      <c r="AX45" s="36">
        <f t="shared" si="13"/>
        <v>0</v>
      </c>
      <c r="AY45" s="36">
        <f t="shared" si="13"/>
        <v>0</v>
      </c>
      <c r="AZ45" s="36">
        <f t="shared" si="13"/>
        <v>140.74901899387456</v>
      </c>
      <c r="BA45" s="36">
        <f t="shared" si="13"/>
        <v>0</v>
      </c>
      <c r="BB45" s="36">
        <f t="shared" si="13"/>
        <v>0</v>
      </c>
      <c r="BC45" s="36">
        <f t="shared" si="13"/>
        <v>0</v>
      </c>
      <c r="BD45" s="36">
        <f t="shared" si="13"/>
        <v>0</v>
      </c>
      <c r="BE45" s="36">
        <f t="shared" si="13"/>
        <v>0</v>
      </c>
      <c r="BF45" s="36">
        <f t="shared" si="13"/>
        <v>73.000137114103069</v>
      </c>
      <c r="BG45" s="36">
        <f t="shared" si="13"/>
        <v>15.672807346740498</v>
      </c>
      <c r="BH45" s="36">
        <f t="shared" si="13"/>
        <v>0.48581813774189997</v>
      </c>
      <c r="BI45" s="36">
        <f t="shared" si="13"/>
        <v>0</v>
      </c>
      <c r="BJ45" s="36">
        <f t="shared" si="13"/>
        <v>16.566020193085304</v>
      </c>
      <c r="BK45" s="38">
        <f t="shared" si="13"/>
        <v>2030.4671150901315</v>
      </c>
    </row>
    <row r="46" spans="1:67" x14ac:dyDescent="0.2">
      <c r="A46" s="17"/>
      <c r="B46" s="27" t="s">
        <v>84</v>
      </c>
      <c r="C46" s="36">
        <f>C33+C45</f>
        <v>0</v>
      </c>
      <c r="D46" s="36">
        <f t="shared" ref="D46:BJ46" si="14">D33+D45</f>
        <v>7.3706957214833997</v>
      </c>
      <c r="E46" s="36">
        <f t="shared" si="14"/>
        <v>0</v>
      </c>
      <c r="F46" s="36">
        <f t="shared" si="14"/>
        <v>0</v>
      </c>
      <c r="G46" s="36">
        <f t="shared" si="14"/>
        <v>0</v>
      </c>
      <c r="H46" s="36">
        <f t="shared" si="14"/>
        <v>40.941455016829138</v>
      </c>
      <c r="I46" s="36">
        <f t="shared" si="14"/>
        <v>59.035002230449997</v>
      </c>
      <c r="J46" s="36">
        <f t="shared" si="14"/>
        <v>0</v>
      </c>
      <c r="K46" s="36">
        <f t="shared" si="14"/>
        <v>0</v>
      </c>
      <c r="L46" s="36">
        <f t="shared" si="14"/>
        <v>14.086917863891198</v>
      </c>
      <c r="M46" s="36">
        <f t="shared" si="14"/>
        <v>0</v>
      </c>
      <c r="N46" s="36">
        <f t="shared" si="14"/>
        <v>0</v>
      </c>
      <c r="O46" s="36">
        <f t="shared" si="14"/>
        <v>0</v>
      </c>
      <c r="P46" s="36">
        <f t="shared" si="14"/>
        <v>0</v>
      </c>
      <c r="Q46" s="36">
        <f t="shared" si="14"/>
        <v>0</v>
      </c>
      <c r="R46" s="36">
        <f t="shared" si="14"/>
        <v>24.903187860686394</v>
      </c>
      <c r="S46" s="36">
        <f t="shared" si="14"/>
        <v>9.5159484690319012</v>
      </c>
      <c r="T46" s="36">
        <f t="shared" si="14"/>
        <v>1.169770371</v>
      </c>
      <c r="U46" s="36">
        <f t="shared" si="14"/>
        <v>0</v>
      </c>
      <c r="V46" s="36">
        <f t="shared" si="14"/>
        <v>3.0492520348982</v>
      </c>
      <c r="W46" s="36">
        <f t="shared" si="14"/>
        <v>0</v>
      </c>
      <c r="X46" s="36">
        <f t="shared" si="14"/>
        <v>0</v>
      </c>
      <c r="Y46" s="36">
        <f t="shared" si="14"/>
        <v>0</v>
      </c>
      <c r="Z46" s="36">
        <f t="shared" si="14"/>
        <v>0</v>
      </c>
      <c r="AA46" s="36">
        <f t="shared" si="14"/>
        <v>0</v>
      </c>
      <c r="AB46" s="36">
        <f t="shared" si="14"/>
        <v>467.25411710439272</v>
      </c>
      <c r="AC46" s="36">
        <f t="shared" si="14"/>
        <v>41.2230603691428</v>
      </c>
      <c r="AD46" s="36">
        <f t="shared" si="14"/>
        <v>0</v>
      </c>
      <c r="AE46" s="36">
        <f t="shared" si="14"/>
        <v>0</v>
      </c>
      <c r="AF46" s="36">
        <f t="shared" si="14"/>
        <v>287.02904320898483</v>
      </c>
      <c r="AG46" s="36">
        <f t="shared" si="14"/>
        <v>0</v>
      </c>
      <c r="AH46" s="36">
        <f t="shared" si="14"/>
        <v>0</v>
      </c>
      <c r="AI46" s="36">
        <f t="shared" si="14"/>
        <v>0</v>
      </c>
      <c r="AJ46" s="36">
        <f t="shared" si="14"/>
        <v>0</v>
      </c>
      <c r="AK46" s="36">
        <f t="shared" si="14"/>
        <v>0</v>
      </c>
      <c r="AL46" s="36">
        <f t="shared" si="14"/>
        <v>468.99604388653836</v>
      </c>
      <c r="AM46" s="36">
        <f t="shared" si="14"/>
        <v>26.538045981118898</v>
      </c>
      <c r="AN46" s="36">
        <f t="shared" si="14"/>
        <v>0.95786111548339992</v>
      </c>
      <c r="AO46" s="36">
        <f t="shared" si="14"/>
        <v>0</v>
      </c>
      <c r="AP46" s="36">
        <f t="shared" si="14"/>
        <v>150.82098583858885</v>
      </c>
      <c r="AQ46" s="36">
        <f t="shared" si="14"/>
        <v>0</v>
      </c>
      <c r="AR46" s="36">
        <f t="shared" si="14"/>
        <v>0</v>
      </c>
      <c r="AS46" s="36">
        <f t="shared" si="14"/>
        <v>0</v>
      </c>
      <c r="AT46" s="36">
        <f t="shared" si="14"/>
        <v>0</v>
      </c>
      <c r="AU46" s="36">
        <f t="shared" si="14"/>
        <v>0</v>
      </c>
      <c r="AV46" s="36">
        <f t="shared" si="14"/>
        <v>601.11485982628642</v>
      </c>
      <c r="AW46" s="36">
        <f t="shared" si="14"/>
        <v>94.411412788310884</v>
      </c>
      <c r="AX46" s="36">
        <f t="shared" si="14"/>
        <v>0</v>
      </c>
      <c r="AY46" s="36">
        <f t="shared" si="14"/>
        <v>0</v>
      </c>
      <c r="AZ46" s="36">
        <f t="shared" si="14"/>
        <v>192.44936845519928</v>
      </c>
      <c r="BA46" s="36">
        <f t="shared" si="14"/>
        <v>0</v>
      </c>
      <c r="BB46" s="36">
        <f t="shared" si="14"/>
        <v>0</v>
      </c>
      <c r="BC46" s="36">
        <f t="shared" si="14"/>
        <v>0</v>
      </c>
      <c r="BD46" s="36">
        <f t="shared" si="14"/>
        <v>0</v>
      </c>
      <c r="BE46" s="36">
        <f t="shared" si="14"/>
        <v>0</v>
      </c>
      <c r="BF46" s="36">
        <f t="shared" si="14"/>
        <v>128.4387918639755</v>
      </c>
      <c r="BG46" s="36">
        <f t="shared" si="14"/>
        <v>15.801442813192098</v>
      </c>
      <c r="BH46" s="36">
        <f t="shared" si="14"/>
        <v>0.48581813774189997</v>
      </c>
      <c r="BI46" s="36">
        <f t="shared" si="14"/>
        <v>0</v>
      </c>
      <c r="BJ46" s="36">
        <f t="shared" si="14"/>
        <v>19.810659733920104</v>
      </c>
      <c r="BK46" s="38">
        <f>BK45+BK33</f>
        <v>2655.4037406911457</v>
      </c>
    </row>
    <row r="47" spans="1:67" ht="3" customHeight="1" x14ac:dyDescent="0.2">
      <c r="A47" s="17"/>
      <c r="B47" s="25"/>
      <c r="C47" s="59"/>
      <c r="D47" s="57"/>
      <c r="E47" s="57"/>
      <c r="F47" s="57"/>
      <c r="G47" s="57"/>
      <c r="H47" s="57"/>
      <c r="I47" s="57"/>
      <c r="J47" s="57"/>
      <c r="K47" s="57"/>
      <c r="L47" s="57"/>
      <c r="M47" s="57"/>
      <c r="N47" s="57"/>
      <c r="O47" s="57"/>
      <c r="P47" s="57"/>
      <c r="Q47" s="57"/>
      <c r="R47" s="57"/>
      <c r="S47" s="57"/>
      <c r="T47" s="57"/>
      <c r="U47" s="57"/>
      <c r="V47" s="57"/>
      <c r="W47" s="57"/>
      <c r="X47" s="57"/>
      <c r="Y47" s="57"/>
      <c r="Z47" s="57"/>
      <c r="AA47" s="57"/>
      <c r="AB47" s="57"/>
      <c r="AC47" s="57"/>
      <c r="AD47" s="57"/>
      <c r="AE47" s="57"/>
      <c r="AF47" s="57"/>
      <c r="AG47" s="57"/>
      <c r="AH47" s="57"/>
      <c r="AI47" s="57"/>
      <c r="AJ47" s="57"/>
      <c r="AK47" s="57"/>
      <c r="AL47" s="57"/>
      <c r="AM47" s="57"/>
      <c r="AN47" s="57"/>
      <c r="AO47" s="57"/>
      <c r="AP47" s="57"/>
      <c r="AQ47" s="57"/>
      <c r="AR47" s="57"/>
      <c r="AS47" s="57"/>
      <c r="AT47" s="57"/>
      <c r="AU47" s="57"/>
      <c r="AV47" s="57"/>
      <c r="AW47" s="57"/>
      <c r="AX47" s="57"/>
      <c r="AY47" s="57"/>
      <c r="AZ47" s="57"/>
      <c r="BA47" s="57"/>
      <c r="BB47" s="57"/>
      <c r="BC47" s="57"/>
      <c r="BD47" s="57"/>
      <c r="BE47" s="57"/>
      <c r="BF47" s="57"/>
      <c r="BG47" s="57"/>
      <c r="BH47" s="57"/>
      <c r="BI47" s="57"/>
      <c r="BJ47" s="57"/>
      <c r="BK47" s="60"/>
    </row>
    <row r="48" spans="1:67" x14ac:dyDescent="0.2">
      <c r="A48" s="17" t="s">
        <v>16</v>
      </c>
      <c r="B48" s="24" t="s">
        <v>8</v>
      </c>
      <c r="C48" s="59"/>
      <c r="D48" s="57"/>
      <c r="E48" s="57"/>
      <c r="F48" s="57"/>
      <c r="G48" s="57"/>
      <c r="H48" s="57"/>
      <c r="I48" s="57"/>
      <c r="J48" s="57"/>
      <c r="K48" s="57"/>
      <c r="L48" s="57"/>
      <c r="M48" s="57"/>
      <c r="N48" s="57"/>
      <c r="O48" s="57"/>
      <c r="P48" s="57"/>
      <c r="Q48" s="57"/>
      <c r="R48" s="57"/>
      <c r="S48" s="57"/>
      <c r="T48" s="57"/>
      <c r="U48" s="57"/>
      <c r="V48" s="57"/>
      <c r="W48" s="57"/>
      <c r="X48" s="57"/>
      <c r="Y48" s="57"/>
      <c r="Z48" s="57"/>
      <c r="AA48" s="57"/>
      <c r="AB48" s="57"/>
      <c r="AC48" s="57"/>
      <c r="AD48" s="57"/>
      <c r="AE48" s="57"/>
      <c r="AF48" s="57"/>
      <c r="AG48" s="57"/>
      <c r="AH48" s="57"/>
      <c r="AI48" s="57"/>
      <c r="AJ48" s="57"/>
      <c r="AK48" s="57"/>
      <c r="AL48" s="57"/>
      <c r="AM48" s="57"/>
      <c r="AN48" s="57"/>
      <c r="AO48" s="57"/>
      <c r="AP48" s="57"/>
      <c r="AQ48" s="57"/>
      <c r="AR48" s="57"/>
      <c r="AS48" s="57"/>
      <c r="AT48" s="57"/>
      <c r="AU48" s="57"/>
      <c r="AV48" s="57"/>
      <c r="AW48" s="57"/>
      <c r="AX48" s="57"/>
      <c r="AY48" s="57"/>
      <c r="AZ48" s="57"/>
      <c r="BA48" s="57"/>
      <c r="BB48" s="57"/>
      <c r="BC48" s="57"/>
      <c r="BD48" s="57"/>
      <c r="BE48" s="57"/>
      <c r="BF48" s="57"/>
      <c r="BG48" s="57"/>
      <c r="BH48" s="57"/>
      <c r="BI48" s="57"/>
      <c r="BJ48" s="57"/>
      <c r="BK48" s="60"/>
    </row>
    <row r="49" spans="1:67" x14ac:dyDescent="0.2">
      <c r="A49" s="17" t="s">
        <v>76</v>
      </c>
      <c r="B49" s="25" t="s">
        <v>17</v>
      </c>
      <c r="C49" s="59"/>
      <c r="D49" s="57"/>
      <c r="E49" s="57"/>
      <c r="F49" s="57"/>
      <c r="G49" s="57"/>
      <c r="H49" s="57"/>
      <c r="I49" s="57"/>
      <c r="J49" s="57"/>
      <c r="K49" s="57"/>
      <c r="L49" s="57"/>
      <c r="M49" s="57"/>
      <c r="N49" s="57"/>
      <c r="O49" s="57"/>
      <c r="P49" s="57"/>
      <c r="Q49" s="57"/>
      <c r="R49" s="57"/>
      <c r="S49" s="57"/>
      <c r="T49" s="57"/>
      <c r="U49" s="57"/>
      <c r="V49" s="57"/>
      <c r="W49" s="57"/>
      <c r="X49" s="57"/>
      <c r="Y49" s="57"/>
      <c r="Z49" s="57"/>
      <c r="AA49" s="57"/>
      <c r="AB49" s="57"/>
      <c r="AC49" s="57"/>
      <c r="AD49" s="57"/>
      <c r="AE49" s="57"/>
      <c r="AF49" s="57"/>
      <c r="AG49" s="57"/>
      <c r="AH49" s="57"/>
      <c r="AI49" s="57"/>
      <c r="AJ49" s="57"/>
      <c r="AK49" s="57"/>
      <c r="AL49" s="57"/>
      <c r="AM49" s="57"/>
      <c r="AN49" s="57"/>
      <c r="AO49" s="57"/>
      <c r="AP49" s="57"/>
      <c r="AQ49" s="57"/>
      <c r="AR49" s="57"/>
      <c r="AS49" s="57"/>
      <c r="AT49" s="57"/>
      <c r="AU49" s="57"/>
      <c r="AV49" s="57"/>
      <c r="AW49" s="57"/>
      <c r="AX49" s="57"/>
      <c r="AY49" s="57"/>
      <c r="AZ49" s="57"/>
      <c r="BA49" s="57"/>
      <c r="BB49" s="57"/>
      <c r="BC49" s="57"/>
      <c r="BD49" s="57"/>
      <c r="BE49" s="57"/>
      <c r="BF49" s="57"/>
      <c r="BG49" s="57"/>
      <c r="BH49" s="57"/>
      <c r="BI49" s="57"/>
      <c r="BJ49" s="57"/>
      <c r="BK49" s="60"/>
    </row>
    <row r="50" spans="1:67" x14ac:dyDescent="0.2">
      <c r="A50" s="17"/>
      <c r="B50" s="26" t="s">
        <v>116</v>
      </c>
      <c r="C50" s="36">
        <v>0</v>
      </c>
      <c r="D50" s="36">
        <v>0.613556251</v>
      </c>
      <c r="E50" s="36">
        <v>0</v>
      </c>
      <c r="F50" s="36">
        <v>0</v>
      </c>
      <c r="G50" s="36">
        <v>0</v>
      </c>
      <c r="H50" s="36">
        <v>0.10806011606330002</v>
      </c>
      <c r="I50" s="36">
        <v>0</v>
      </c>
      <c r="J50" s="36">
        <v>0</v>
      </c>
      <c r="K50" s="36">
        <v>0</v>
      </c>
      <c r="L50" s="36">
        <v>0</v>
      </c>
      <c r="M50" s="36">
        <v>0</v>
      </c>
      <c r="N50" s="36">
        <v>0</v>
      </c>
      <c r="O50" s="36">
        <v>0</v>
      </c>
      <c r="P50" s="36">
        <v>0</v>
      </c>
      <c r="Q50" s="36">
        <v>0</v>
      </c>
      <c r="R50" s="36">
        <v>4.0369849450699997E-2</v>
      </c>
      <c r="S50" s="36">
        <v>0</v>
      </c>
      <c r="T50" s="36">
        <v>0</v>
      </c>
      <c r="U50" s="36">
        <v>0</v>
      </c>
      <c r="V50" s="36">
        <v>2.01569659032E-2</v>
      </c>
      <c r="W50" s="36">
        <v>0</v>
      </c>
      <c r="X50" s="36">
        <v>0</v>
      </c>
      <c r="Y50" s="36">
        <v>0</v>
      </c>
      <c r="Z50" s="36">
        <v>0</v>
      </c>
      <c r="AA50" s="36">
        <v>0</v>
      </c>
      <c r="AB50" s="36">
        <v>1.3835818064744001</v>
      </c>
      <c r="AC50" s="36">
        <v>0.26318985025780006</v>
      </c>
      <c r="AD50" s="36">
        <v>0</v>
      </c>
      <c r="AE50" s="36">
        <v>0</v>
      </c>
      <c r="AF50" s="36">
        <v>1.4141371991285001</v>
      </c>
      <c r="AG50" s="36">
        <v>0</v>
      </c>
      <c r="AH50" s="36">
        <v>0</v>
      </c>
      <c r="AI50" s="36">
        <v>0</v>
      </c>
      <c r="AJ50" s="36">
        <v>0</v>
      </c>
      <c r="AK50" s="36">
        <v>0</v>
      </c>
      <c r="AL50" s="36">
        <v>1.4769188798902995</v>
      </c>
      <c r="AM50" s="36">
        <v>4.8184006451612005</v>
      </c>
      <c r="AN50" s="36">
        <v>0</v>
      </c>
      <c r="AO50" s="36">
        <v>0</v>
      </c>
      <c r="AP50" s="36">
        <v>1.2823935042896002</v>
      </c>
      <c r="AQ50" s="36">
        <v>0</v>
      </c>
      <c r="AR50" s="36">
        <v>0</v>
      </c>
      <c r="AS50" s="36">
        <v>0</v>
      </c>
      <c r="AT50" s="36">
        <v>0</v>
      </c>
      <c r="AU50" s="36">
        <v>0</v>
      </c>
      <c r="AV50" s="36">
        <v>2.7300660863104005</v>
      </c>
      <c r="AW50" s="36">
        <v>0.68372393906410012</v>
      </c>
      <c r="AX50" s="36">
        <v>1.5121579708708999</v>
      </c>
      <c r="AY50" s="36">
        <v>0</v>
      </c>
      <c r="AZ50" s="36">
        <v>3.181095928449901</v>
      </c>
      <c r="BA50" s="36">
        <v>0</v>
      </c>
      <c r="BB50" s="36">
        <v>0</v>
      </c>
      <c r="BC50" s="36">
        <v>0</v>
      </c>
      <c r="BD50" s="36">
        <v>0</v>
      </c>
      <c r="BE50" s="36">
        <v>0</v>
      </c>
      <c r="BF50" s="36">
        <v>0.49567423147930018</v>
      </c>
      <c r="BG50" s="36">
        <v>0.29666272967739998</v>
      </c>
      <c r="BH50" s="36">
        <v>0</v>
      </c>
      <c r="BI50" s="36">
        <v>0</v>
      </c>
      <c r="BJ50" s="36">
        <v>0.21243639890300001</v>
      </c>
      <c r="BK50" s="39">
        <f>SUM(C50:BJ50)</f>
        <v>20.532582352374007</v>
      </c>
    </row>
    <row r="51" spans="1:67" x14ac:dyDescent="0.2">
      <c r="A51" s="17"/>
      <c r="B51" s="26" t="s">
        <v>119</v>
      </c>
      <c r="C51" s="36">
        <v>0</v>
      </c>
      <c r="D51" s="36">
        <v>0.58951308038700001</v>
      </c>
      <c r="E51" s="36">
        <v>0</v>
      </c>
      <c r="F51" s="36">
        <v>0</v>
      </c>
      <c r="G51" s="36">
        <v>0</v>
      </c>
      <c r="H51" s="36">
        <v>2.6023074646529993</v>
      </c>
      <c r="I51" s="36">
        <v>1.6390299620964999</v>
      </c>
      <c r="J51" s="36">
        <v>0</v>
      </c>
      <c r="K51" s="36">
        <v>0</v>
      </c>
      <c r="L51" s="36">
        <v>0.89394045441830017</v>
      </c>
      <c r="M51" s="36">
        <v>0</v>
      </c>
      <c r="N51" s="36">
        <v>0</v>
      </c>
      <c r="O51" s="36">
        <v>0</v>
      </c>
      <c r="P51" s="36">
        <v>0</v>
      </c>
      <c r="Q51" s="36">
        <v>0</v>
      </c>
      <c r="R51" s="36">
        <v>2.1843786859106999</v>
      </c>
      <c r="S51" s="36">
        <v>0.24941874722560001</v>
      </c>
      <c r="T51" s="36">
        <v>0</v>
      </c>
      <c r="U51" s="36">
        <v>0</v>
      </c>
      <c r="V51" s="36">
        <v>0.85179213599929993</v>
      </c>
      <c r="W51" s="36">
        <v>0</v>
      </c>
      <c r="X51" s="36">
        <v>0</v>
      </c>
      <c r="Y51" s="36">
        <v>0</v>
      </c>
      <c r="Z51" s="36">
        <v>0</v>
      </c>
      <c r="AA51" s="36">
        <v>0</v>
      </c>
      <c r="AB51" s="36">
        <v>74.533291967377579</v>
      </c>
      <c r="AC51" s="36">
        <v>4.7858017588040997</v>
      </c>
      <c r="AD51" s="36">
        <v>0.13942728725799999</v>
      </c>
      <c r="AE51" s="36">
        <v>0</v>
      </c>
      <c r="AF51" s="36">
        <v>87.286560839308891</v>
      </c>
      <c r="AG51" s="36">
        <v>0</v>
      </c>
      <c r="AH51" s="36">
        <v>0</v>
      </c>
      <c r="AI51" s="36">
        <v>0</v>
      </c>
      <c r="AJ51" s="36">
        <v>0</v>
      </c>
      <c r="AK51" s="36">
        <v>0</v>
      </c>
      <c r="AL51" s="36">
        <v>82.166346592859099</v>
      </c>
      <c r="AM51" s="36">
        <v>3.7608899855150004</v>
      </c>
      <c r="AN51" s="36">
        <v>0.4679384787741</v>
      </c>
      <c r="AO51" s="36">
        <v>0</v>
      </c>
      <c r="AP51" s="36">
        <v>43.997129724068884</v>
      </c>
      <c r="AQ51" s="36">
        <v>0</v>
      </c>
      <c r="AR51" s="36">
        <v>0</v>
      </c>
      <c r="AS51" s="36">
        <v>0</v>
      </c>
      <c r="AT51" s="36">
        <v>0</v>
      </c>
      <c r="AU51" s="36">
        <v>0</v>
      </c>
      <c r="AV51" s="36">
        <v>26.454645671109724</v>
      </c>
      <c r="AW51" s="36">
        <v>5.2159194075478998</v>
      </c>
      <c r="AX51" s="36">
        <v>0</v>
      </c>
      <c r="AY51" s="36">
        <v>0</v>
      </c>
      <c r="AZ51" s="36">
        <v>25.082291339472814</v>
      </c>
      <c r="BA51" s="36">
        <v>0</v>
      </c>
      <c r="BB51" s="36">
        <v>0</v>
      </c>
      <c r="BC51" s="36">
        <v>0</v>
      </c>
      <c r="BD51" s="36">
        <v>0</v>
      </c>
      <c r="BE51" s="36">
        <v>0</v>
      </c>
      <c r="BF51" s="36">
        <v>10.429715873599468</v>
      </c>
      <c r="BG51" s="36">
        <v>0.86558482177399998</v>
      </c>
      <c r="BH51" s="36">
        <v>0</v>
      </c>
      <c r="BI51" s="36">
        <v>0</v>
      </c>
      <c r="BJ51" s="36">
        <v>7.4140137346417987</v>
      </c>
      <c r="BK51" s="39">
        <f>SUM(C51:BJ51)</f>
        <v>381.60993801280182</v>
      </c>
    </row>
    <row r="52" spans="1:67" x14ac:dyDescent="0.2">
      <c r="A52" s="17"/>
      <c r="B52" s="27" t="s">
        <v>83</v>
      </c>
      <c r="C52" s="36">
        <f>SUM(C50:C51)</f>
        <v>0</v>
      </c>
      <c r="D52" s="36">
        <f t="shared" ref="D52:BK52" si="15">SUM(D50:D51)</f>
        <v>1.203069331387</v>
      </c>
      <c r="E52" s="36">
        <f t="shared" si="15"/>
        <v>0</v>
      </c>
      <c r="F52" s="36">
        <f t="shared" si="15"/>
        <v>0</v>
      </c>
      <c r="G52" s="36">
        <f t="shared" si="15"/>
        <v>0</v>
      </c>
      <c r="H52" s="36">
        <f t="shared" si="15"/>
        <v>2.7103675807162992</v>
      </c>
      <c r="I52" s="36">
        <f t="shared" si="15"/>
        <v>1.6390299620964999</v>
      </c>
      <c r="J52" s="36">
        <f t="shared" si="15"/>
        <v>0</v>
      </c>
      <c r="K52" s="36">
        <f t="shared" si="15"/>
        <v>0</v>
      </c>
      <c r="L52" s="36">
        <f t="shared" si="15"/>
        <v>0.89394045441830017</v>
      </c>
      <c r="M52" s="36">
        <f t="shared" si="15"/>
        <v>0</v>
      </c>
      <c r="N52" s="36">
        <f t="shared" si="15"/>
        <v>0</v>
      </c>
      <c r="O52" s="36">
        <f t="shared" si="15"/>
        <v>0</v>
      </c>
      <c r="P52" s="36">
        <f t="shared" si="15"/>
        <v>0</v>
      </c>
      <c r="Q52" s="36">
        <f t="shared" si="15"/>
        <v>0</v>
      </c>
      <c r="R52" s="36">
        <f t="shared" si="15"/>
        <v>2.2247485353614</v>
      </c>
      <c r="S52" s="36">
        <f t="shared" si="15"/>
        <v>0.24941874722560001</v>
      </c>
      <c r="T52" s="36">
        <f t="shared" si="15"/>
        <v>0</v>
      </c>
      <c r="U52" s="36">
        <f t="shared" si="15"/>
        <v>0</v>
      </c>
      <c r="V52" s="36">
        <f t="shared" si="15"/>
        <v>0.87194910190249997</v>
      </c>
      <c r="W52" s="36">
        <f t="shared" si="15"/>
        <v>0</v>
      </c>
      <c r="X52" s="36">
        <f t="shared" si="15"/>
        <v>0</v>
      </c>
      <c r="Y52" s="36">
        <f t="shared" si="15"/>
        <v>0</v>
      </c>
      <c r="Z52" s="36">
        <f t="shared" si="15"/>
        <v>0</v>
      </c>
      <c r="AA52" s="36">
        <f t="shared" si="15"/>
        <v>0</v>
      </c>
      <c r="AB52" s="36">
        <f t="shared" si="15"/>
        <v>75.916873773851975</v>
      </c>
      <c r="AC52" s="36">
        <f t="shared" si="15"/>
        <v>5.0489916090618996</v>
      </c>
      <c r="AD52" s="36">
        <f t="shared" si="15"/>
        <v>0.13942728725799999</v>
      </c>
      <c r="AE52" s="36">
        <f t="shared" si="15"/>
        <v>0</v>
      </c>
      <c r="AF52" s="36">
        <f t="shared" si="15"/>
        <v>88.700698038437395</v>
      </c>
      <c r="AG52" s="36">
        <f t="shared" si="15"/>
        <v>0</v>
      </c>
      <c r="AH52" s="36">
        <f t="shared" si="15"/>
        <v>0</v>
      </c>
      <c r="AI52" s="36">
        <f t="shared" si="15"/>
        <v>0</v>
      </c>
      <c r="AJ52" s="36">
        <f t="shared" si="15"/>
        <v>0</v>
      </c>
      <c r="AK52" s="36">
        <f t="shared" si="15"/>
        <v>0</v>
      </c>
      <c r="AL52" s="36">
        <f t="shared" si="15"/>
        <v>83.643265472749405</v>
      </c>
      <c r="AM52" s="36">
        <f t="shared" si="15"/>
        <v>8.5792906306762013</v>
      </c>
      <c r="AN52" s="36">
        <f t="shared" si="15"/>
        <v>0.4679384787741</v>
      </c>
      <c r="AO52" s="36">
        <f t="shared" si="15"/>
        <v>0</v>
      </c>
      <c r="AP52" s="36">
        <f t="shared" si="15"/>
        <v>45.279523228358485</v>
      </c>
      <c r="AQ52" s="36">
        <f t="shared" si="15"/>
        <v>0</v>
      </c>
      <c r="AR52" s="36">
        <f t="shared" si="15"/>
        <v>0</v>
      </c>
      <c r="AS52" s="36">
        <f t="shared" si="15"/>
        <v>0</v>
      </c>
      <c r="AT52" s="36">
        <f t="shared" si="15"/>
        <v>0</v>
      </c>
      <c r="AU52" s="36">
        <f t="shared" si="15"/>
        <v>0</v>
      </c>
      <c r="AV52" s="36">
        <f t="shared" si="15"/>
        <v>29.184711757420125</v>
      </c>
      <c r="AW52" s="36">
        <f t="shared" si="15"/>
        <v>5.8996433466119997</v>
      </c>
      <c r="AX52" s="36">
        <f t="shared" si="15"/>
        <v>1.5121579708708999</v>
      </c>
      <c r="AY52" s="36">
        <f t="shared" si="15"/>
        <v>0</v>
      </c>
      <c r="AZ52" s="36">
        <f t="shared" si="15"/>
        <v>28.263387267922717</v>
      </c>
      <c r="BA52" s="36">
        <f t="shared" si="15"/>
        <v>0</v>
      </c>
      <c r="BB52" s="36">
        <f t="shared" si="15"/>
        <v>0</v>
      </c>
      <c r="BC52" s="36">
        <f t="shared" si="15"/>
        <v>0</v>
      </c>
      <c r="BD52" s="36">
        <f t="shared" si="15"/>
        <v>0</v>
      </c>
      <c r="BE52" s="36">
        <f t="shared" si="15"/>
        <v>0</v>
      </c>
      <c r="BF52" s="36">
        <f t="shared" si="15"/>
        <v>10.925390105078769</v>
      </c>
      <c r="BG52" s="36">
        <f t="shared" si="15"/>
        <v>1.1622475514513999</v>
      </c>
      <c r="BH52" s="36">
        <f t="shared" si="15"/>
        <v>0</v>
      </c>
      <c r="BI52" s="36">
        <f t="shared" si="15"/>
        <v>0</v>
      </c>
      <c r="BJ52" s="36">
        <f t="shared" si="15"/>
        <v>7.6264501335447985</v>
      </c>
      <c r="BK52" s="36">
        <f t="shared" si="15"/>
        <v>402.14252036517581</v>
      </c>
    </row>
    <row r="53" spans="1:67" ht="2.25" customHeight="1" x14ac:dyDescent="0.2">
      <c r="A53" s="17"/>
      <c r="B53" s="25"/>
      <c r="C53" s="59"/>
      <c r="D53" s="57"/>
      <c r="E53" s="57"/>
      <c r="F53" s="57"/>
      <c r="G53" s="57"/>
      <c r="H53" s="57"/>
      <c r="I53" s="57"/>
      <c r="J53" s="57"/>
      <c r="K53" s="57"/>
      <c r="L53" s="57"/>
      <c r="M53" s="57"/>
      <c r="N53" s="57"/>
      <c r="O53" s="57"/>
      <c r="P53" s="57"/>
      <c r="Q53" s="57"/>
      <c r="R53" s="57"/>
      <c r="S53" s="57"/>
      <c r="T53" s="57"/>
      <c r="U53" s="57"/>
      <c r="V53" s="57"/>
      <c r="W53" s="57"/>
      <c r="X53" s="57"/>
      <c r="Y53" s="57"/>
      <c r="Z53" s="57"/>
      <c r="AA53" s="57"/>
      <c r="AB53" s="57"/>
      <c r="AC53" s="57"/>
      <c r="AD53" s="57"/>
      <c r="AE53" s="57"/>
      <c r="AF53" s="57"/>
      <c r="AG53" s="57"/>
      <c r="AH53" s="57"/>
      <c r="AI53" s="57"/>
      <c r="AJ53" s="57"/>
      <c r="AK53" s="57"/>
      <c r="AL53" s="57"/>
      <c r="AM53" s="57"/>
      <c r="AN53" s="57"/>
      <c r="AO53" s="57"/>
      <c r="AP53" s="57"/>
      <c r="AQ53" s="57"/>
      <c r="AR53" s="57"/>
      <c r="AS53" s="57"/>
      <c r="AT53" s="57"/>
      <c r="AU53" s="57"/>
      <c r="AV53" s="57"/>
      <c r="AW53" s="57"/>
      <c r="AX53" s="57"/>
      <c r="AY53" s="57"/>
      <c r="AZ53" s="57"/>
      <c r="BA53" s="57"/>
      <c r="BB53" s="57"/>
      <c r="BC53" s="57"/>
      <c r="BD53" s="57"/>
      <c r="BE53" s="57"/>
      <c r="BF53" s="57"/>
      <c r="BG53" s="57"/>
      <c r="BH53" s="57"/>
      <c r="BI53" s="57"/>
      <c r="BJ53" s="57"/>
      <c r="BK53" s="60"/>
    </row>
    <row r="54" spans="1:67" x14ac:dyDescent="0.2">
      <c r="A54" s="17" t="s">
        <v>4</v>
      </c>
      <c r="B54" s="24" t="s">
        <v>9</v>
      </c>
      <c r="C54" s="59"/>
      <c r="D54" s="57"/>
      <c r="E54" s="57"/>
      <c r="F54" s="57"/>
      <c r="G54" s="57"/>
      <c r="H54" s="57"/>
      <c r="I54" s="57"/>
      <c r="J54" s="57"/>
      <c r="K54" s="57"/>
      <c r="L54" s="57"/>
      <c r="M54" s="57"/>
      <c r="N54" s="57"/>
      <c r="O54" s="57"/>
      <c r="P54" s="57"/>
      <c r="Q54" s="57"/>
      <c r="R54" s="57"/>
      <c r="S54" s="57"/>
      <c r="T54" s="57"/>
      <c r="U54" s="57"/>
      <c r="V54" s="57"/>
      <c r="W54" s="57"/>
      <c r="X54" s="57"/>
      <c r="Y54" s="57"/>
      <c r="Z54" s="57"/>
      <c r="AA54" s="57"/>
      <c r="AB54" s="57"/>
      <c r="AC54" s="57"/>
      <c r="AD54" s="57"/>
      <c r="AE54" s="57"/>
      <c r="AF54" s="57"/>
      <c r="AG54" s="57"/>
      <c r="AH54" s="57"/>
      <c r="AI54" s="57"/>
      <c r="AJ54" s="57"/>
      <c r="AK54" s="57"/>
      <c r="AL54" s="57"/>
      <c r="AM54" s="57"/>
      <c r="AN54" s="57"/>
      <c r="AO54" s="57"/>
      <c r="AP54" s="57"/>
      <c r="AQ54" s="57"/>
      <c r="AR54" s="57"/>
      <c r="AS54" s="57"/>
      <c r="AT54" s="57"/>
      <c r="AU54" s="57"/>
      <c r="AV54" s="57"/>
      <c r="AW54" s="57"/>
      <c r="AX54" s="57"/>
      <c r="AY54" s="57"/>
      <c r="AZ54" s="57"/>
      <c r="BA54" s="57"/>
      <c r="BB54" s="57"/>
      <c r="BC54" s="57"/>
      <c r="BD54" s="57"/>
      <c r="BE54" s="57"/>
      <c r="BF54" s="57"/>
      <c r="BG54" s="57"/>
      <c r="BH54" s="57"/>
      <c r="BI54" s="57"/>
      <c r="BJ54" s="57"/>
      <c r="BK54" s="60"/>
    </row>
    <row r="55" spans="1:67" x14ac:dyDescent="0.2">
      <c r="A55" s="17" t="s">
        <v>76</v>
      </c>
      <c r="B55" s="25" t="s">
        <v>18</v>
      </c>
      <c r="C55" s="59"/>
      <c r="D55" s="57"/>
      <c r="E55" s="57"/>
      <c r="F55" s="57"/>
      <c r="G55" s="57"/>
      <c r="H55" s="57"/>
      <c r="I55" s="57"/>
      <c r="J55" s="57"/>
      <c r="K55" s="57"/>
      <c r="L55" s="57"/>
      <c r="M55" s="57"/>
      <c r="N55" s="57"/>
      <c r="O55" s="57"/>
      <c r="P55" s="57"/>
      <c r="Q55" s="57"/>
      <c r="R55" s="57"/>
      <c r="S55" s="57"/>
      <c r="T55" s="57"/>
      <c r="U55" s="57"/>
      <c r="V55" s="57"/>
      <c r="W55" s="57"/>
      <c r="X55" s="57"/>
      <c r="Y55" s="57"/>
      <c r="Z55" s="57"/>
      <c r="AA55" s="57"/>
      <c r="AB55" s="57"/>
      <c r="AC55" s="57"/>
      <c r="AD55" s="57"/>
      <c r="AE55" s="57"/>
      <c r="AF55" s="57"/>
      <c r="AG55" s="57"/>
      <c r="AH55" s="57"/>
      <c r="AI55" s="57"/>
      <c r="AJ55" s="57"/>
      <c r="AK55" s="57"/>
      <c r="AL55" s="57"/>
      <c r="AM55" s="57"/>
      <c r="AN55" s="57"/>
      <c r="AO55" s="57"/>
      <c r="AP55" s="57"/>
      <c r="AQ55" s="57"/>
      <c r="AR55" s="57"/>
      <c r="AS55" s="57"/>
      <c r="AT55" s="57"/>
      <c r="AU55" s="57"/>
      <c r="AV55" s="57"/>
      <c r="AW55" s="57"/>
      <c r="AX55" s="57"/>
      <c r="AY55" s="57"/>
      <c r="AZ55" s="57"/>
      <c r="BA55" s="57"/>
      <c r="BB55" s="57"/>
      <c r="BC55" s="57"/>
      <c r="BD55" s="57"/>
      <c r="BE55" s="57"/>
      <c r="BF55" s="57"/>
      <c r="BG55" s="57"/>
      <c r="BH55" s="57"/>
      <c r="BI55" s="57"/>
      <c r="BJ55" s="57"/>
      <c r="BK55" s="60"/>
    </row>
    <row r="56" spans="1:67" x14ac:dyDescent="0.2">
      <c r="A56" s="17"/>
      <c r="B56" s="34" t="s">
        <v>111</v>
      </c>
      <c r="C56" s="40">
        <v>0</v>
      </c>
      <c r="D56" s="40">
        <v>31.061699999999998</v>
      </c>
      <c r="E56" s="40">
        <v>0</v>
      </c>
      <c r="F56" s="40">
        <v>0</v>
      </c>
      <c r="G56" s="40">
        <v>0</v>
      </c>
      <c r="H56" s="40">
        <v>14.1317</v>
      </c>
      <c r="I56" s="40">
        <v>0.78513653000000772</v>
      </c>
      <c r="J56" s="40">
        <v>0</v>
      </c>
      <c r="K56" s="40">
        <v>0</v>
      </c>
      <c r="L56" s="40">
        <v>8.3199000000000005</v>
      </c>
      <c r="M56" s="40">
        <v>0</v>
      </c>
      <c r="N56" s="40">
        <v>0</v>
      </c>
      <c r="O56" s="40">
        <v>0</v>
      </c>
      <c r="P56" s="40">
        <v>0</v>
      </c>
      <c r="Q56" s="40">
        <v>0</v>
      </c>
      <c r="R56" s="40">
        <v>5.7362000000000002</v>
      </c>
      <c r="S56" s="40">
        <v>0.10379999999999999</v>
      </c>
      <c r="T56" s="40">
        <v>0</v>
      </c>
      <c r="U56" s="40">
        <v>0</v>
      </c>
      <c r="V56" s="40">
        <v>1.6196999999999999</v>
      </c>
      <c r="W56" s="40">
        <v>0</v>
      </c>
      <c r="X56" s="40">
        <v>0</v>
      </c>
      <c r="Y56" s="40">
        <v>0</v>
      </c>
      <c r="Z56" s="40">
        <v>0</v>
      </c>
      <c r="AA56" s="40">
        <v>0</v>
      </c>
      <c r="AB56" s="40">
        <v>0</v>
      </c>
      <c r="AC56" s="40">
        <v>0</v>
      </c>
      <c r="AD56" s="40">
        <v>0</v>
      </c>
      <c r="AE56" s="40">
        <v>0</v>
      </c>
      <c r="AF56" s="40">
        <v>0</v>
      </c>
      <c r="AG56" s="40">
        <v>0</v>
      </c>
      <c r="AH56" s="40">
        <v>0</v>
      </c>
      <c r="AI56" s="40">
        <v>0</v>
      </c>
      <c r="AJ56" s="40">
        <v>0</v>
      </c>
      <c r="AK56" s="40">
        <v>0</v>
      </c>
      <c r="AL56" s="40">
        <v>0</v>
      </c>
      <c r="AM56" s="40">
        <v>0</v>
      </c>
      <c r="AN56" s="40">
        <v>0</v>
      </c>
      <c r="AO56" s="40">
        <v>0</v>
      </c>
      <c r="AP56" s="40">
        <v>0</v>
      </c>
      <c r="AQ56" s="40">
        <v>0</v>
      </c>
      <c r="AR56" s="40">
        <v>0</v>
      </c>
      <c r="AS56" s="40">
        <v>0</v>
      </c>
      <c r="AT56" s="40">
        <v>0</v>
      </c>
      <c r="AU56" s="40">
        <v>0</v>
      </c>
      <c r="AV56" s="40">
        <v>0</v>
      </c>
      <c r="AW56" s="40">
        <v>0</v>
      </c>
      <c r="AX56" s="40">
        <v>0</v>
      </c>
      <c r="AY56" s="40">
        <v>0</v>
      </c>
      <c r="AZ56" s="40">
        <v>0</v>
      </c>
      <c r="BA56" s="40">
        <v>0</v>
      </c>
      <c r="BB56" s="40">
        <v>0</v>
      </c>
      <c r="BC56" s="40">
        <v>0</v>
      </c>
      <c r="BD56" s="40">
        <v>0</v>
      </c>
      <c r="BE56" s="40">
        <v>0</v>
      </c>
      <c r="BF56" s="40">
        <v>0</v>
      </c>
      <c r="BG56" s="40">
        <v>0</v>
      </c>
      <c r="BH56" s="40">
        <v>0</v>
      </c>
      <c r="BI56" s="40">
        <v>0</v>
      </c>
      <c r="BJ56" s="40">
        <v>0</v>
      </c>
      <c r="BK56" s="39">
        <f>SUM(C56:BJ56)</f>
        <v>61.758136530000002</v>
      </c>
      <c r="BL56" s="51"/>
      <c r="BM56" s="51"/>
      <c r="BN56" s="51"/>
      <c r="BO56" s="51"/>
    </row>
    <row r="57" spans="1:67" x14ac:dyDescent="0.2">
      <c r="A57" s="17"/>
      <c r="B57" s="26" t="s">
        <v>85</v>
      </c>
      <c r="C57" s="36">
        <f>SUM(C56)</f>
        <v>0</v>
      </c>
      <c r="D57" s="36">
        <f t="shared" ref="D57:BJ57" si="16">SUM(D56)</f>
        <v>31.061699999999998</v>
      </c>
      <c r="E57" s="36">
        <f t="shared" si="16"/>
        <v>0</v>
      </c>
      <c r="F57" s="36">
        <f t="shared" si="16"/>
        <v>0</v>
      </c>
      <c r="G57" s="36">
        <f t="shared" si="16"/>
        <v>0</v>
      </c>
      <c r="H57" s="36">
        <f t="shared" si="16"/>
        <v>14.1317</v>
      </c>
      <c r="I57" s="36">
        <f t="shared" si="16"/>
        <v>0.78513653000000772</v>
      </c>
      <c r="J57" s="36">
        <f t="shared" si="16"/>
        <v>0</v>
      </c>
      <c r="K57" s="36">
        <f t="shared" si="16"/>
        <v>0</v>
      </c>
      <c r="L57" s="36">
        <f t="shared" si="16"/>
        <v>8.3199000000000005</v>
      </c>
      <c r="M57" s="36">
        <f t="shared" si="16"/>
        <v>0</v>
      </c>
      <c r="N57" s="36">
        <f t="shared" si="16"/>
        <v>0</v>
      </c>
      <c r="O57" s="36">
        <f t="shared" si="16"/>
        <v>0</v>
      </c>
      <c r="P57" s="36">
        <f t="shared" si="16"/>
        <v>0</v>
      </c>
      <c r="Q57" s="36">
        <f t="shared" si="16"/>
        <v>0</v>
      </c>
      <c r="R57" s="36">
        <f t="shared" si="16"/>
        <v>5.7362000000000002</v>
      </c>
      <c r="S57" s="36">
        <f t="shared" si="16"/>
        <v>0.10379999999999999</v>
      </c>
      <c r="T57" s="36">
        <f t="shared" si="16"/>
        <v>0</v>
      </c>
      <c r="U57" s="36">
        <f t="shared" si="16"/>
        <v>0</v>
      </c>
      <c r="V57" s="36">
        <f t="shared" si="16"/>
        <v>1.6196999999999999</v>
      </c>
      <c r="W57" s="36">
        <f t="shared" si="16"/>
        <v>0</v>
      </c>
      <c r="X57" s="36">
        <f t="shared" si="16"/>
        <v>0</v>
      </c>
      <c r="Y57" s="36">
        <f t="shared" si="16"/>
        <v>0</v>
      </c>
      <c r="Z57" s="36">
        <f t="shared" si="16"/>
        <v>0</v>
      </c>
      <c r="AA57" s="36">
        <f t="shared" si="16"/>
        <v>0</v>
      </c>
      <c r="AB57" s="36">
        <f t="shared" si="16"/>
        <v>0</v>
      </c>
      <c r="AC57" s="36">
        <f t="shared" si="16"/>
        <v>0</v>
      </c>
      <c r="AD57" s="36">
        <f t="shared" si="16"/>
        <v>0</v>
      </c>
      <c r="AE57" s="36">
        <f t="shared" si="16"/>
        <v>0</v>
      </c>
      <c r="AF57" s="36">
        <f t="shared" si="16"/>
        <v>0</v>
      </c>
      <c r="AG57" s="36">
        <f t="shared" si="16"/>
        <v>0</v>
      </c>
      <c r="AH57" s="36">
        <f t="shared" si="16"/>
        <v>0</v>
      </c>
      <c r="AI57" s="36">
        <f t="shared" si="16"/>
        <v>0</v>
      </c>
      <c r="AJ57" s="36">
        <f t="shared" si="16"/>
        <v>0</v>
      </c>
      <c r="AK57" s="36">
        <f t="shared" si="16"/>
        <v>0</v>
      </c>
      <c r="AL57" s="36">
        <f t="shared" si="16"/>
        <v>0</v>
      </c>
      <c r="AM57" s="36">
        <f t="shared" si="16"/>
        <v>0</v>
      </c>
      <c r="AN57" s="36">
        <f t="shared" si="16"/>
        <v>0</v>
      </c>
      <c r="AO57" s="36">
        <f t="shared" si="16"/>
        <v>0</v>
      </c>
      <c r="AP57" s="36">
        <f t="shared" si="16"/>
        <v>0</v>
      </c>
      <c r="AQ57" s="36">
        <f t="shared" si="16"/>
        <v>0</v>
      </c>
      <c r="AR57" s="36">
        <f t="shared" si="16"/>
        <v>0</v>
      </c>
      <c r="AS57" s="36">
        <f t="shared" si="16"/>
        <v>0</v>
      </c>
      <c r="AT57" s="36">
        <f t="shared" si="16"/>
        <v>0</v>
      </c>
      <c r="AU57" s="36">
        <f t="shared" si="16"/>
        <v>0</v>
      </c>
      <c r="AV57" s="36">
        <f t="shared" si="16"/>
        <v>0</v>
      </c>
      <c r="AW57" s="36">
        <f t="shared" si="16"/>
        <v>0</v>
      </c>
      <c r="AX57" s="36">
        <f t="shared" si="16"/>
        <v>0</v>
      </c>
      <c r="AY57" s="36">
        <f t="shared" si="16"/>
        <v>0</v>
      </c>
      <c r="AZ57" s="36">
        <f t="shared" si="16"/>
        <v>0</v>
      </c>
      <c r="BA57" s="36">
        <f t="shared" si="16"/>
        <v>0</v>
      </c>
      <c r="BB57" s="36">
        <f t="shared" si="16"/>
        <v>0</v>
      </c>
      <c r="BC57" s="36">
        <f t="shared" si="16"/>
        <v>0</v>
      </c>
      <c r="BD57" s="36">
        <f t="shared" si="16"/>
        <v>0</v>
      </c>
      <c r="BE57" s="36">
        <f t="shared" si="16"/>
        <v>0</v>
      </c>
      <c r="BF57" s="36">
        <f t="shared" si="16"/>
        <v>0</v>
      </c>
      <c r="BG57" s="36">
        <f t="shared" si="16"/>
        <v>0</v>
      </c>
      <c r="BH57" s="36">
        <f t="shared" si="16"/>
        <v>0</v>
      </c>
      <c r="BI57" s="36">
        <f t="shared" si="16"/>
        <v>0</v>
      </c>
      <c r="BJ57" s="36">
        <f t="shared" si="16"/>
        <v>0</v>
      </c>
      <c r="BK57" s="39">
        <f>SUM(BK56)</f>
        <v>61.758136530000002</v>
      </c>
    </row>
    <row r="58" spans="1:67" x14ac:dyDescent="0.2">
      <c r="A58" s="17" t="s">
        <v>77</v>
      </c>
      <c r="B58" s="25" t="s">
        <v>19</v>
      </c>
      <c r="C58" s="59"/>
      <c r="D58" s="57"/>
      <c r="E58" s="57"/>
      <c r="F58" s="57"/>
      <c r="G58" s="57"/>
      <c r="H58" s="57"/>
      <c r="I58" s="57"/>
      <c r="J58" s="57"/>
      <c r="K58" s="57"/>
      <c r="L58" s="57"/>
      <c r="M58" s="57"/>
      <c r="N58" s="57"/>
      <c r="O58" s="57"/>
      <c r="P58" s="57"/>
      <c r="Q58" s="57"/>
      <c r="R58" s="57"/>
      <c r="S58" s="57"/>
      <c r="T58" s="57"/>
      <c r="U58" s="57"/>
      <c r="V58" s="57"/>
      <c r="W58" s="57"/>
      <c r="X58" s="57"/>
      <c r="Y58" s="57"/>
      <c r="Z58" s="57"/>
      <c r="AA58" s="57"/>
      <c r="AB58" s="57"/>
      <c r="AC58" s="57"/>
      <c r="AD58" s="57"/>
      <c r="AE58" s="57"/>
      <c r="AF58" s="57"/>
      <c r="AG58" s="57"/>
      <c r="AH58" s="57"/>
      <c r="AI58" s="57"/>
      <c r="AJ58" s="57"/>
      <c r="AK58" s="57"/>
      <c r="AL58" s="57"/>
      <c r="AM58" s="57"/>
      <c r="AN58" s="57"/>
      <c r="AO58" s="57"/>
      <c r="AP58" s="57"/>
      <c r="AQ58" s="57"/>
      <c r="AR58" s="57"/>
      <c r="AS58" s="57"/>
      <c r="AT58" s="57"/>
      <c r="AU58" s="57"/>
      <c r="AV58" s="57"/>
      <c r="AW58" s="57"/>
      <c r="AX58" s="57"/>
      <c r="AY58" s="57"/>
      <c r="AZ58" s="57"/>
      <c r="BA58" s="57"/>
      <c r="BB58" s="57"/>
      <c r="BC58" s="57"/>
      <c r="BD58" s="57"/>
      <c r="BE58" s="57"/>
      <c r="BF58" s="57"/>
      <c r="BG58" s="57"/>
      <c r="BH58" s="57"/>
      <c r="BI58" s="57"/>
      <c r="BJ58" s="57"/>
      <c r="BK58" s="60"/>
    </row>
    <row r="59" spans="1:67" x14ac:dyDescent="0.2">
      <c r="A59" s="17"/>
      <c r="B59" s="26" t="s">
        <v>36</v>
      </c>
      <c r="C59" s="36">
        <v>0</v>
      </c>
      <c r="D59" s="36">
        <v>0</v>
      </c>
      <c r="E59" s="36">
        <v>0</v>
      </c>
      <c r="F59" s="36">
        <v>0</v>
      </c>
      <c r="G59" s="36">
        <v>0</v>
      </c>
      <c r="H59" s="36">
        <v>0</v>
      </c>
      <c r="I59" s="36">
        <v>0</v>
      </c>
      <c r="J59" s="36">
        <v>0</v>
      </c>
      <c r="K59" s="36">
        <v>0</v>
      </c>
      <c r="L59" s="36">
        <v>0</v>
      </c>
      <c r="M59" s="36">
        <v>0</v>
      </c>
      <c r="N59" s="36">
        <v>0</v>
      </c>
      <c r="O59" s="36">
        <v>0</v>
      </c>
      <c r="P59" s="36">
        <v>0</v>
      </c>
      <c r="Q59" s="36">
        <v>0</v>
      </c>
      <c r="R59" s="36">
        <v>0</v>
      </c>
      <c r="S59" s="36">
        <v>0</v>
      </c>
      <c r="T59" s="36">
        <v>0</v>
      </c>
      <c r="U59" s="36">
        <v>0</v>
      </c>
      <c r="V59" s="36">
        <v>0</v>
      </c>
      <c r="W59" s="36">
        <v>0</v>
      </c>
      <c r="X59" s="36">
        <v>0</v>
      </c>
      <c r="Y59" s="36">
        <v>0</v>
      </c>
      <c r="Z59" s="36">
        <v>0</v>
      </c>
      <c r="AA59" s="36">
        <v>0</v>
      </c>
      <c r="AB59" s="36">
        <v>0</v>
      </c>
      <c r="AC59" s="36">
        <v>0</v>
      </c>
      <c r="AD59" s="36">
        <v>0</v>
      </c>
      <c r="AE59" s="36">
        <v>0</v>
      </c>
      <c r="AF59" s="36">
        <v>0</v>
      </c>
      <c r="AG59" s="36">
        <v>0</v>
      </c>
      <c r="AH59" s="36">
        <v>0</v>
      </c>
      <c r="AI59" s="36">
        <v>0</v>
      </c>
      <c r="AJ59" s="36">
        <v>0</v>
      </c>
      <c r="AK59" s="36">
        <v>0</v>
      </c>
      <c r="AL59" s="36">
        <v>0</v>
      </c>
      <c r="AM59" s="36">
        <v>0</v>
      </c>
      <c r="AN59" s="36">
        <v>0</v>
      </c>
      <c r="AO59" s="36">
        <v>0</v>
      </c>
      <c r="AP59" s="36">
        <v>0</v>
      </c>
      <c r="AQ59" s="36">
        <v>0</v>
      </c>
      <c r="AR59" s="36">
        <v>0</v>
      </c>
      <c r="AS59" s="36">
        <v>0</v>
      </c>
      <c r="AT59" s="36">
        <v>0</v>
      </c>
      <c r="AU59" s="36">
        <v>0</v>
      </c>
      <c r="AV59" s="36">
        <v>0</v>
      </c>
      <c r="AW59" s="36">
        <v>0</v>
      </c>
      <c r="AX59" s="36">
        <v>0</v>
      </c>
      <c r="AY59" s="36">
        <v>0</v>
      </c>
      <c r="AZ59" s="36">
        <v>0</v>
      </c>
      <c r="BA59" s="36">
        <v>0</v>
      </c>
      <c r="BB59" s="36">
        <v>0</v>
      </c>
      <c r="BC59" s="36">
        <v>0</v>
      </c>
      <c r="BD59" s="36">
        <v>0</v>
      </c>
      <c r="BE59" s="36">
        <v>0</v>
      </c>
      <c r="BF59" s="36">
        <v>0</v>
      </c>
      <c r="BG59" s="36">
        <v>0</v>
      </c>
      <c r="BH59" s="36">
        <v>0</v>
      </c>
      <c r="BI59" s="36">
        <v>0</v>
      </c>
      <c r="BJ59" s="36">
        <v>0</v>
      </c>
      <c r="BK59" s="39">
        <f>SUM(C59:BJ59)</f>
        <v>0</v>
      </c>
    </row>
    <row r="60" spans="1:67" x14ac:dyDescent="0.2">
      <c r="A60" s="17"/>
      <c r="B60" s="26" t="s">
        <v>86</v>
      </c>
      <c r="C60" s="36">
        <f t="shared" ref="C60:BJ60" si="17">SUM(C59)</f>
        <v>0</v>
      </c>
      <c r="D60" s="36">
        <f t="shared" si="17"/>
        <v>0</v>
      </c>
      <c r="E60" s="36">
        <f t="shared" si="17"/>
        <v>0</v>
      </c>
      <c r="F60" s="36">
        <f t="shared" si="17"/>
        <v>0</v>
      </c>
      <c r="G60" s="36">
        <f t="shared" si="17"/>
        <v>0</v>
      </c>
      <c r="H60" s="36">
        <f t="shared" si="17"/>
        <v>0</v>
      </c>
      <c r="I60" s="36">
        <f t="shared" si="17"/>
        <v>0</v>
      </c>
      <c r="J60" s="36">
        <f t="shared" si="17"/>
        <v>0</v>
      </c>
      <c r="K60" s="36">
        <f t="shared" si="17"/>
        <v>0</v>
      </c>
      <c r="L60" s="36">
        <f t="shared" si="17"/>
        <v>0</v>
      </c>
      <c r="M60" s="36">
        <f t="shared" si="17"/>
        <v>0</v>
      </c>
      <c r="N60" s="36">
        <f t="shared" si="17"/>
        <v>0</v>
      </c>
      <c r="O60" s="36">
        <f t="shared" si="17"/>
        <v>0</v>
      </c>
      <c r="P60" s="36">
        <f t="shared" si="17"/>
        <v>0</v>
      </c>
      <c r="Q60" s="36">
        <f t="shared" si="17"/>
        <v>0</v>
      </c>
      <c r="R60" s="36">
        <f t="shared" si="17"/>
        <v>0</v>
      </c>
      <c r="S60" s="36">
        <f t="shared" si="17"/>
        <v>0</v>
      </c>
      <c r="T60" s="36">
        <f t="shared" si="17"/>
        <v>0</v>
      </c>
      <c r="U60" s="36">
        <f t="shared" si="17"/>
        <v>0</v>
      </c>
      <c r="V60" s="36">
        <f t="shared" si="17"/>
        <v>0</v>
      </c>
      <c r="W60" s="36">
        <f t="shared" si="17"/>
        <v>0</v>
      </c>
      <c r="X60" s="36">
        <f t="shared" si="17"/>
        <v>0</v>
      </c>
      <c r="Y60" s="36">
        <f t="shared" si="17"/>
        <v>0</v>
      </c>
      <c r="Z60" s="36">
        <f t="shared" si="17"/>
        <v>0</v>
      </c>
      <c r="AA60" s="36">
        <f t="shared" si="17"/>
        <v>0</v>
      </c>
      <c r="AB60" s="36">
        <f t="shared" si="17"/>
        <v>0</v>
      </c>
      <c r="AC60" s="36">
        <f t="shared" si="17"/>
        <v>0</v>
      </c>
      <c r="AD60" s="36">
        <f t="shared" si="17"/>
        <v>0</v>
      </c>
      <c r="AE60" s="36">
        <f t="shared" si="17"/>
        <v>0</v>
      </c>
      <c r="AF60" s="36">
        <f t="shared" si="17"/>
        <v>0</v>
      </c>
      <c r="AG60" s="36">
        <f t="shared" si="17"/>
        <v>0</v>
      </c>
      <c r="AH60" s="36">
        <f t="shared" si="17"/>
        <v>0</v>
      </c>
      <c r="AI60" s="36">
        <f t="shared" si="17"/>
        <v>0</v>
      </c>
      <c r="AJ60" s="36">
        <f t="shared" si="17"/>
        <v>0</v>
      </c>
      <c r="AK60" s="36">
        <f t="shared" si="17"/>
        <v>0</v>
      </c>
      <c r="AL60" s="36">
        <f t="shared" si="17"/>
        <v>0</v>
      </c>
      <c r="AM60" s="36">
        <f t="shared" si="17"/>
        <v>0</v>
      </c>
      <c r="AN60" s="36">
        <f t="shared" si="17"/>
        <v>0</v>
      </c>
      <c r="AO60" s="36">
        <f t="shared" si="17"/>
        <v>0</v>
      </c>
      <c r="AP60" s="36">
        <f t="shared" si="17"/>
        <v>0</v>
      </c>
      <c r="AQ60" s="36">
        <f t="shared" si="17"/>
        <v>0</v>
      </c>
      <c r="AR60" s="36">
        <f t="shared" si="17"/>
        <v>0</v>
      </c>
      <c r="AS60" s="36">
        <f t="shared" si="17"/>
        <v>0</v>
      </c>
      <c r="AT60" s="36">
        <f t="shared" si="17"/>
        <v>0</v>
      </c>
      <c r="AU60" s="36">
        <f t="shared" si="17"/>
        <v>0</v>
      </c>
      <c r="AV60" s="36">
        <f t="shared" si="17"/>
        <v>0</v>
      </c>
      <c r="AW60" s="36">
        <f t="shared" si="17"/>
        <v>0</v>
      </c>
      <c r="AX60" s="36">
        <f t="shared" si="17"/>
        <v>0</v>
      </c>
      <c r="AY60" s="36">
        <f t="shared" si="17"/>
        <v>0</v>
      </c>
      <c r="AZ60" s="36">
        <f t="shared" si="17"/>
        <v>0</v>
      </c>
      <c r="BA60" s="36">
        <f t="shared" si="17"/>
        <v>0</v>
      </c>
      <c r="BB60" s="36">
        <f t="shared" si="17"/>
        <v>0</v>
      </c>
      <c r="BC60" s="36">
        <f t="shared" si="17"/>
        <v>0</v>
      </c>
      <c r="BD60" s="36">
        <f t="shared" si="17"/>
        <v>0</v>
      </c>
      <c r="BE60" s="36">
        <f t="shared" si="17"/>
        <v>0</v>
      </c>
      <c r="BF60" s="36">
        <f t="shared" si="17"/>
        <v>0</v>
      </c>
      <c r="BG60" s="36">
        <f t="shared" si="17"/>
        <v>0</v>
      </c>
      <c r="BH60" s="36">
        <f t="shared" si="17"/>
        <v>0</v>
      </c>
      <c r="BI60" s="36">
        <f t="shared" si="17"/>
        <v>0</v>
      </c>
      <c r="BJ60" s="36">
        <f t="shared" si="17"/>
        <v>0</v>
      </c>
      <c r="BK60" s="39">
        <f>SUM(BK59)</f>
        <v>0</v>
      </c>
    </row>
    <row r="61" spans="1:67" x14ac:dyDescent="0.2">
      <c r="A61" s="17"/>
      <c r="B61" s="27" t="s">
        <v>84</v>
      </c>
      <c r="C61" s="38">
        <f>C60+C57</f>
        <v>0</v>
      </c>
      <c r="D61" s="38">
        <f t="shared" ref="D61:BJ61" si="18">D60+D57</f>
        <v>31.061699999999998</v>
      </c>
      <c r="E61" s="38">
        <f t="shared" si="18"/>
        <v>0</v>
      </c>
      <c r="F61" s="38">
        <f t="shared" si="18"/>
        <v>0</v>
      </c>
      <c r="G61" s="38">
        <f t="shared" si="18"/>
        <v>0</v>
      </c>
      <c r="H61" s="38">
        <f t="shared" si="18"/>
        <v>14.1317</v>
      </c>
      <c r="I61" s="38">
        <f t="shared" si="18"/>
        <v>0.78513653000000772</v>
      </c>
      <c r="J61" s="38">
        <f t="shared" si="18"/>
        <v>0</v>
      </c>
      <c r="K61" s="38">
        <f t="shared" si="18"/>
        <v>0</v>
      </c>
      <c r="L61" s="38">
        <f t="shared" si="18"/>
        <v>8.3199000000000005</v>
      </c>
      <c r="M61" s="38">
        <f t="shared" si="18"/>
        <v>0</v>
      </c>
      <c r="N61" s="38">
        <f t="shared" si="18"/>
        <v>0</v>
      </c>
      <c r="O61" s="38">
        <f t="shared" si="18"/>
        <v>0</v>
      </c>
      <c r="P61" s="38">
        <f t="shared" si="18"/>
        <v>0</v>
      </c>
      <c r="Q61" s="38">
        <f t="shared" si="18"/>
        <v>0</v>
      </c>
      <c r="R61" s="38">
        <f t="shared" si="18"/>
        <v>5.7362000000000002</v>
      </c>
      <c r="S61" s="38">
        <f t="shared" si="18"/>
        <v>0.10379999999999999</v>
      </c>
      <c r="T61" s="38">
        <f t="shared" si="18"/>
        <v>0</v>
      </c>
      <c r="U61" s="38">
        <f t="shared" si="18"/>
        <v>0</v>
      </c>
      <c r="V61" s="38">
        <f t="shared" si="18"/>
        <v>1.6196999999999999</v>
      </c>
      <c r="W61" s="38">
        <f t="shared" si="18"/>
        <v>0</v>
      </c>
      <c r="X61" s="38">
        <f t="shared" si="18"/>
        <v>0</v>
      </c>
      <c r="Y61" s="38">
        <f t="shared" si="18"/>
        <v>0</v>
      </c>
      <c r="Z61" s="38">
        <f t="shared" si="18"/>
        <v>0</v>
      </c>
      <c r="AA61" s="38">
        <f t="shared" si="18"/>
        <v>0</v>
      </c>
      <c r="AB61" s="38">
        <f t="shared" si="18"/>
        <v>0</v>
      </c>
      <c r="AC61" s="38">
        <f t="shared" si="18"/>
        <v>0</v>
      </c>
      <c r="AD61" s="38">
        <f t="shared" si="18"/>
        <v>0</v>
      </c>
      <c r="AE61" s="38">
        <f t="shared" si="18"/>
        <v>0</v>
      </c>
      <c r="AF61" s="38">
        <f t="shared" si="18"/>
        <v>0</v>
      </c>
      <c r="AG61" s="38">
        <f t="shared" si="18"/>
        <v>0</v>
      </c>
      <c r="AH61" s="38">
        <f t="shared" si="18"/>
        <v>0</v>
      </c>
      <c r="AI61" s="38">
        <f t="shared" si="18"/>
        <v>0</v>
      </c>
      <c r="AJ61" s="38">
        <f t="shared" si="18"/>
        <v>0</v>
      </c>
      <c r="AK61" s="38">
        <f t="shared" si="18"/>
        <v>0</v>
      </c>
      <c r="AL61" s="38">
        <f t="shared" si="18"/>
        <v>0</v>
      </c>
      <c r="AM61" s="38">
        <f t="shared" si="18"/>
        <v>0</v>
      </c>
      <c r="AN61" s="38">
        <f t="shared" si="18"/>
        <v>0</v>
      </c>
      <c r="AO61" s="38">
        <f t="shared" si="18"/>
        <v>0</v>
      </c>
      <c r="AP61" s="38">
        <f t="shared" si="18"/>
        <v>0</v>
      </c>
      <c r="AQ61" s="38">
        <f t="shared" si="18"/>
        <v>0</v>
      </c>
      <c r="AR61" s="38">
        <f t="shared" si="18"/>
        <v>0</v>
      </c>
      <c r="AS61" s="38">
        <f t="shared" si="18"/>
        <v>0</v>
      </c>
      <c r="AT61" s="38">
        <f t="shared" si="18"/>
        <v>0</v>
      </c>
      <c r="AU61" s="38">
        <f t="shared" si="18"/>
        <v>0</v>
      </c>
      <c r="AV61" s="38">
        <f t="shared" si="18"/>
        <v>0</v>
      </c>
      <c r="AW61" s="38">
        <f t="shared" si="18"/>
        <v>0</v>
      </c>
      <c r="AX61" s="38">
        <f t="shared" si="18"/>
        <v>0</v>
      </c>
      <c r="AY61" s="38">
        <f t="shared" si="18"/>
        <v>0</v>
      </c>
      <c r="AZ61" s="38">
        <f t="shared" si="18"/>
        <v>0</v>
      </c>
      <c r="BA61" s="38">
        <f t="shared" si="18"/>
        <v>0</v>
      </c>
      <c r="BB61" s="38">
        <f t="shared" si="18"/>
        <v>0</v>
      </c>
      <c r="BC61" s="38">
        <f t="shared" si="18"/>
        <v>0</v>
      </c>
      <c r="BD61" s="38">
        <f t="shared" si="18"/>
        <v>0</v>
      </c>
      <c r="BE61" s="38">
        <f t="shared" si="18"/>
        <v>0</v>
      </c>
      <c r="BF61" s="38">
        <f t="shared" si="18"/>
        <v>0</v>
      </c>
      <c r="BG61" s="38">
        <f t="shared" si="18"/>
        <v>0</v>
      </c>
      <c r="BH61" s="38">
        <f t="shared" si="18"/>
        <v>0</v>
      </c>
      <c r="BI61" s="38">
        <f t="shared" si="18"/>
        <v>0</v>
      </c>
      <c r="BJ61" s="38">
        <f t="shared" si="18"/>
        <v>0</v>
      </c>
      <c r="BK61" s="38">
        <f>BK60+BK57</f>
        <v>61.758136530000002</v>
      </c>
    </row>
    <row r="62" spans="1:67" ht="4.5" customHeight="1" x14ac:dyDescent="0.2">
      <c r="A62" s="17"/>
      <c r="B62" s="25"/>
      <c r="C62" s="59"/>
      <c r="D62" s="57"/>
      <c r="E62" s="57"/>
      <c r="F62" s="57"/>
      <c r="G62" s="57"/>
      <c r="H62" s="57"/>
      <c r="I62" s="57"/>
      <c r="J62" s="57"/>
      <c r="K62" s="57"/>
      <c r="L62" s="57"/>
      <c r="M62" s="57"/>
      <c r="N62" s="57"/>
      <c r="O62" s="57"/>
      <c r="P62" s="57"/>
      <c r="Q62" s="57"/>
      <c r="R62" s="57"/>
      <c r="S62" s="57"/>
      <c r="T62" s="57"/>
      <c r="U62" s="57"/>
      <c r="V62" s="57"/>
      <c r="W62" s="57"/>
      <c r="X62" s="57"/>
      <c r="Y62" s="57"/>
      <c r="Z62" s="57"/>
      <c r="AA62" s="57"/>
      <c r="AB62" s="57"/>
      <c r="AC62" s="57"/>
      <c r="AD62" s="57"/>
      <c r="AE62" s="57"/>
      <c r="AF62" s="57"/>
      <c r="AG62" s="57"/>
      <c r="AH62" s="57"/>
      <c r="AI62" s="57"/>
      <c r="AJ62" s="57"/>
      <c r="AK62" s="57"/>
      <c r="AL62" s="57"/>
      <c r="AM62" s="57"/>
      <c r="AN62" s="57"/>
      <c r="AO62" s="57"/>
      <c r="AP62" s="57"/>
      <c r="AQ62" s="57"/>
      <c r="AR62" s="57"/>
      <c r="AS62" s="57"/>
      <c r="AT62" s="57"/>
      <c r="AU62" s="57"/>
      <c r="AV62" s="57"/>
      <c r="AW62" s="57"/>
      <c r="AX62" s="57"/>
      <c r="AY62" s="57"/>
      <c r="AZ62" s="57"/>
      <c r="BA62" s="57"/>
      <c r="BB62" s="57"/>
      <c r="BC62" s="57"/>
      <c r="BD62" s="57"/>
      <c r="BE62" s="57"/>
      <c r="BF62" s="57"/>
      <c r="BG62" s="57"/>
      <c r="BH62" s="57"/>
      <c r="BI62" s="57"/>
      <c r="BJ62" s="57"/>
      <c r="BK62" s="60"/>
    </row>
    <row r="63" spans="1:67" x14ac:dyDescent="0.2">
      <c r="A63" s="17" t="s">
        <v>20</v>
      </c>
      <c r="B63" s="24" t="s">
        <v>21</v>
      </c>
      <c r="C63" s="59"/>
      <c r="D63" s="57"/>
      <c r="E63" s="57"/>
      <c r="F63" s="57"/>
      <c r="G63" s="57"/>
      <c r="H63" s="57"/>
      <c r="I63" s="57"/>
      <c r="J63" s="57"/>
      <c r="K63" s="57"/>
      <c r="L63" s="57"/>
      <c r="M63" s="57"/>
      <c r="N63" s="57"/>
      <c r="O63" s="57"/>
      <c r="P63" s="57"/>
      <c r="Q63" s="57"/>
      <c r="R63" s="57"/>
      <c r="S63" s="57"/>
      <c r="T63" s="57"/>
      <c r="U63" s="57"/>
      <c r="V63" s="57"/>
      <c r="W63" s="57"/>
      <c r="X63" s="57"/>
      <c r="Y63" s="57"/>
      <c r="Z63" s="57"/>
      <c r="AA63" s="57"/>
      <c r="AB63" s="57"/>
      <c r="AC63" s="57"/>
      <c r="AD63" s="57"/>
      <c r="AE63" s="57"/>
      <c r="AF63" s="57"/>
      <c r="AG63" s="57"/>
      <c r="AH63" s="57"/>
      <c r="AI63" s="57"/>
      <c r="AJ63" s="57"/>
      <c r="AK63" s="57"/>
      <c r="AL63" s="57"/>
      <c r="AM63" s="57"/>
      <c r="AN63" s="57"/>
      <c r="AO63" s="57"/>
      <c r="AP63" s="57"/>
      <c r="AQ63" s="57"/>
      <c r="AR63" s="57"/>
      <c r="AS63" s="57"/>
      <c r="AT63" s="57"/>
      <c r="AU63" s="57"/>
      <c r="AV63" s="57"/>
      <c r="AW63" s="57"/>
      <c r="AX63" s="57"/>
      <c r="AY63" s="57"/>
      <c r="AZ63" s="57"/>
      <c r="BA63" s="57"/>
      <c r="BB63" s="57"/>
      <c r="BC63" s="57"/>
      <c r="BD63" s="57"/>
      <c r="BE63" s="57"/>
      <c r="BF63" s="57"/>
      <c r="BG63" s="57"/>
      <c r="BH63" s="57"/>
      <c r="BI63" s="57"/>
      <c r="BJ63" s="57"/>
      <c r="BK63" s="60"/>
    </row>
    <row r="64" spans="1:67" x14ac:dyDescent="0.2">
      <c r="A64" s="17" t="s">
        <v>76</v>
      </c>
      <c r="B64" s="25" t="s">
        <v>22</v>
      </c>
      <c r="C64" s="59"/>
      <c r="D64" s="57"/>
      <c r="E64" s="57"/>
      <c r="F64" s="57"/>
      <c r="G64" s="57"/>
      <c r="H64" s="57"/>
      <c r="I64" s="57"/>
      <c r="J64" s="57"/>
      <c r="K64" s="57"/>
      <c r="L64" s="57"/>
      <c r="M64" s="57"/>
      <c r="N64" s="57"/>
      <c r="O64" s="57"/>
      <c r="P64" s="57"/>
      <c r="Q64" s="57"/>
      <c r="R64" s="57"/>
      <c r="S64" s="57"/>
      <c r="T64" s="57"/>
      <c r="U64" s="57"/>
      <c r="V64" s="57"/>
      <c r="W64" s="57"/>
      <c r="X64" s="57"/>
      <c r="Y64" s="57"/>
      <c r="Z64" s="57"/>
      <c r="AA64" s="57"/>
      <c r="AB64" s="57"/>
      <c r="AC64" s="57"/>
      <c r="AD64" s="57"/>
      <c r="AE64" s="57"/>
      <c r="AF64" s="57"/>
      <c r="AG64" s="57"/>
      <c r="AH64" s="57"/>
      <c r="AI64" s="57"/>
      <c r="AJ64" s="57"/>
      <c r="AK64" s="57"/>
      <c r="AL64" s="57"/>
      <c r="AM64" s="57"/>
      <c r="AN64" s="57"/>
      <c r="AO64" s="57"/>
      <c r="AP64" s="57"/>
      <c r="AQ64" s="57"/>
      <c r="AR64" s="57"/>
      <c r="AS64" s="57"/>
      <c r="AT64" s="57"/>
      <c r="AU64" s="57"/>
      <c r="AV64" s="57"/>
      <c r="AW64" s="57"/>
      <c r="AX64" s="57"/>
      <c r="AY64" s="57"/>
      <c r="AZ64" s="57"/>
      <c r="BA64" s="57"/>
      <c r="BB64" s="57"/>
      <c r="BC64" s="57"/>
      <c r="BD64" s="57"/>
      <c r="BE64" s="57"/>
      <c r="BF64" s="57"/>
      <c r="BG64" s="57"/>
      <c r="BH64" s="57"/>
      <c r="BI64" s="57"/>
      <c r="BJ64" s="57"/>
      <c r="BK64" s="60"/>
    </row>
    <row r="65" spans="1:63" x14ac:dyDescent="0.2">
      <c r="A65" s="17"/>
      <c r="B65" s="26" t="s">
        <v>36</v>
      </c>
      <c r="C65" s="36">
        <v>0</v>
      </c>
      <c r="D65" s="36">
        <v>0</v>
      </c>
      <c r="E65" s="36">
        <v>0</v>
      </c>
      <c r="F65" s="36">
        <v>0</v>
      </c>
      <c r="G65" s="36">
        <v>0</v>
      </c>
      <c r="H65" s="36">
        <v>0</v>
      </c>
      <c r="I65" s="36">
        <v>0</v>
      </c>
      <c r="J65" s="36">
        <v>0</v>
      </c>
      <c r="K65" s="36">
        <v>0</v>
      </c>
      <c r="L65" s="36">
        <v>0</v>
      </c>
      <c r="M65" s="36">
        <v>0</v>
      </c>
      <c r="N65" s="36">
        <v>0</v>
      </c>
      <c r="O65" s="36">
        <v>0</v>
      </c>
      <c r="P65" s="36">
        <v>0</v>
      </c>
      <c r="Q65" s="36">
        <v>0</v>
      </c>
      <c r="R65" s="36">
        <v>0</v>
      </c>
      <c r="S65" s="36">
        <v>0</v>
      </c>
      <c r="T65" s="36">
        <v>0</v>
      </c>
      <c r="U65" s="36">
        <v>0</v>
      </c>
      <c r="V65" s="36">
        <v>0</v>
      </c>
      <c r="W65" s="36">
        <v>0</v>
      </c>
      <c r="X65" s="36">
        <v>0</v>
      </c>
      <c r="Y65" s="36">
        <v>0</v>
      </c>
      <c r="Z65" s="36">
        <v>0</v>
      </c>
      <c r="AA65" s="36">
        <v>0</v>
      </c>
      <c r="AB65" s="36">
        <v>0</v>
      </c>
      <c r="AC65" s="36">
        <v>0</v>
      </c>
      <c r="AD65" s="36">
        <v>0</v>
      </c>
      <c r="AE65" s="36">
        <v>0</v>
      </c>
      <c r="AF65" s="36">
        <v>0</v>
      </c>
      <c r="AG65" s="36">
        <v>0</v>
      </c>
      <c r="AH65" s="36">
        <v>0</v>
      </c>
      <c r="AI65" s="36">
        <v>0</v>
      </c>
      <c r="AJ65" s="36">
        <v>0</v>
      </c>
      <c r="AK65" s="36">
        <v>0</v>
      </c>
      <c r="AL65" s="36">
        <v>0</v>
      </c>
      <c r="AM65" s="36">
        <v>0</v>
      </c>
      <c r="AN65" s="36">
        <v>0</v>
      </c>
      <c r="AO65" s="36">
        <v>0</v>
      </c>
      <c r="AP65" s="36">
        <v>0</v>
      </c>
      <c r="AQ65" s="36">
        <v>0</v>
      </c>
      <c r="AR65" s="36">
        <v>0</v>
      </c>
      <c r="AS65" s="36">
        <v>0</v>
      </c>
      <c r="AT65" s="36">
        <v>0</v>
      </c>
      <c r="AU65" s="36">
        <v>0</v>
      </c>
      <c r="AV65" s="36">
        <v>0</v>
      </c>
      <c r="AW65" s="36">
        <v>0</v>
      </c>
      <c r="AX65" s="36">
        <v>0</v>
      </c>
      <c r="AY65" s="36">
        <v>0</v>
      </c>
      <c r="AZ65" s="36">
        <v>0</v>
      </c>
      <c r="BA65" s="36">
        <v>0</v>
      </c>
      <c r="BB65" s="36">
        <v>0</v>
      </c>
      <c r="BC65" s="36">
        <v>0</v>
      </c>
      <c r="BD65" s="36">
        <v>0</v>
      </c>
      <c r="BE65" s="36">
        <v>0</v>
      </c>
      <c r="BF65" s="36">
        <v>0</v>
      </c>
      <c r="BG65" s="36">
        <v>0</v>
      </c>
      <c r="BH65" s="36">
        <v>0</v>
      </c>
      <c r="BI65" s="36">
        <v>0</v>
      </c>
      <c r="BJ65" s="36">
        <v>0</v>
      </c>
      <c r="BK65" s="39">
        <f>SUM(C65:BJ65)</f>
        <v>0</v>
      </c>
    </row>
    <row r="66" spans="1:63" x14ac:dyDescent="0.2">
      <c r="A66" s="17"/>
      <c r="B66" s="27" t="s">
        <v>83</v>
      </c>
      <c r="C66" s="36">
        <f t="shared" ref="C66:BJ66" si="19">SUM(C65)</f>
        <v>0</v>
      </c>
      <c r="D66" s="36">
        <f t="shared" si="19"/>
        <v>0</v>
      </c>
      <c r="E66" s="36">
        <f t="shared" si="19"/>
        <v>0</v>
      </c>
      <c r="F66" s="36">
        <f t="shared" si="19"/>
        <v>0</v>
      </c>
      <c r="G66" s="36">
        <f t="shared" si="19"/>
        <v>0</v>
      </c>
      <c r="H66" s="36">
        <f t="shared" si="19"/>
        <v>0</v>
      </c>
      <c r="I66" s="36">
        <f t="shared" si="19"/>
        <v>0</v>
      </c>
      <c r="J66" s="36">
        <f t="shared" si="19"/>
        <v>0</v>
      </c>
      <c r="K66" s="36">
        <f t="shared" si="19"/>
        <v>0</v>
      </c>
      <c r="L66" s="36">
        <f t="shared" si="19"/>
        <v>0</v>
      </c>
      <c r="M66" s="36">
        <f t="shared" si="19"/>
        <v>0</v>
      </c>
      <c r="N66" s="36">
        <f t="shared" si="19"/>
        <v>0</v>
      </c>
      <c r="O66" s="36">
        <f t="shared" si="19"/>
        <v>0</v>
      </c>
      <c r="P66" s="36">
        <f t="shared" si="19"/>
        <v>0</v>
      </c>
      <c r="Q66" s="36">
        <f t="shared" si="19"/>
        <v>0</v>
      </c>
      <c r="R66" s="36">
        <f t="shared" si="19"/>
        <v>0</v>
      </c>
      <c r="S66" s="36">
        <f t="shared" si="19"/>
        <v>0</v>
      </c>
      <c r="T66" s="36">
        <f t="shared" si="19"/>
        <v>0</v>
      </c>
      <c r="U66" s="36">
        <f t="shared" si="19"/>
        <v>0</v>
      </c>
      <c r="V66" s="36">
        <f t="shared" si="19"/>
        <v>0</v>
      </c>
      <c r="W66" s="36">
        <f t="shared" si="19"/>
        <v>0</v>
      </c>
      <c r="X66" s="36">
        <f t="shared" si="19"/>
        <v>0</v>
      </c>
      <c r="Y66" s="36">
        <f t="shared" si="19"/>
        <v>0</v>
      </c>
      <c r="Z66" s="36">
        <f t="shared" si="19"/>
        <v>0</v>
      </c>
      <c r="AA66" s="36">
        <f t="shared" si="19"/>
        <v>0</v>
      </c>
      <c r="AB66" s="36">
        <f t="shared" si="19"/>
        <v>0</v>
      </c>
      <c r="AC66" s="36">
        <f t="shared" si="19"/>
        <v>0</v>
      </c>
      <c r="AD66" s="36">
        <f t="shared" si="19"/>
        <v>0</v>
      </c>
      <c r="AE66" s="36">
        <f t="shared" si="19"/>
        <v>0</v>
      </c>
      <c r="AF66" s="36">
        <f t="shared" si="19"/>
        <v>0</v>
      </c>
      <c r="AG66" s="36">
        <f t="shared" si="19"/>
        <v>0</v>
      </c>
      <c r="AH66" s="36">
        <f t="shared" si="19"/>
        <v>0</v>
      </c>
      <c r="AI66" s="36">
        <f t="shared" si="19"/>
        <v>0</v>
      </c>
      <c r="AJ66" s="36">
        <f t="shared" si="19"/>
        <v>0</v>
      </c>
      <c r="AK66" s="36">
        <f t="shared" si="19"/>
        <v>0</v>
      </c>
      <c r="AL66" s="36">
        <f t="shared" si="19"/>
        <v>0</v>
      </c>
      <c r="AM66" s="36">
        <f t="shared" si="19"/>
        <v>0</v>
      </c>
      <c r="AN66" s="36">
        <f t="shared" si="19"/>
        <v>0</v>
      </c>
      <c r="AO66" s="36">
        <f t="shared" si="19"/>
        <v>0</v>
      </c>
      <c r="AP66" s="36">
        <f t="shared" si="19"/>
        <v>0</v>
      </c>
      <c r="AQ66" s="36">
        <f t="shared" si="19"/>
        <v>0</v>
      </c>
      <c r="AR66" s="36">
        <f t="shared" si="19"/>
        <v>0</v>
      </c>
      <c r="AS66" s="36">
        <f t="shared" si="19"/>
        <v>0</v>
      </c>
      <c r="AT66" s="36">
        <f t="shared" si="19"/>
        <v>0</v>
      </c>
      <c r="AU66" s="36">
        <f t="shared" si="19"/>
        <v>0</v>
      </c>
      <c r="AV66" s="36">
        <f t="shared" si="19"/>
        <v>0</v>
      </c>
      <c r="AW66" s="36">
        <f t="shared" si="19"/>
        <v>0</v>
      </c>
      <c r="AX66" s="36">
        <f t="shared" si="19"/>
        <v>0</v>
      </c>
      <c r="AY66" s="36">
        <f t="shared" si="19"/>
        <v>0</v>
      </c>
      <c r="AZ66" s="36">
        <f t="shared" si="19"/>
        <v>0</v>
      </c>
      <c r="BA66" s="36">
        <f t="shared" si="19"/>
        <v>0</v>
      </c>
      <c r="BB66" s="36">
        <f t="shared" si="19"/>
        <v>0</v>
      </c>
      <c r="BC66" s="36">
        <f t="shared" si="19"/>
        <v>0</v>
      </c>
      <c r="BD66" s="36">
        <f t="shared" si="19"/>
        <v>0</v>
      </c>
      <c r="BE66" s="36">
        <f t="shared" si="19"/>
        <v>0</v>
      </c>
      <c r="BF66" s="36">
        <f t="shared" si="19"/>
        <v>0</v>
      </c>
      <c r="BG66" s="36">
        <f t="shared" si="19"/>
        <v>0</v>
      </c>
      <c r="BH66" s="36">
        <f t="shared" si="19"/>
        <v>0</v>
      </c>
      <c r="BI66" s="36">
        <f t="shared" si="19"/>
        <v>0</v>
      </c>
      <c r="BJ66" s="36">
        <f t="shared" si="19"/>
        <v>0</v>
      </c>
      <c r="BK66" s="39">
        <f>SUM(BK65)</f>
        <v>0</v>
      </c>
    </row>
    <row r="67" spans="1:63" ht="4.5" customHeight="1" x14ac:dyDescent="0.2">
      <c r="A67" s="17"/>
      <c r="B67" s="29"/>
      <c r="C67" s="59"/>
      <c r="D67" s="57"/>
      <c r="E67" s="57"/>
      <c r="F67" s="57"/>
      <c r="G67" s="57"/>
      <c r="H67" s="57"/>
      <c r="I67" s="57"/>
      <c r="J67" s="57"/>
      <c r="K67" s="57"/>
      <c r="L67" s="57"/>
      <c r="M67" s="57"/>
      <c r="N67" s="57"/>
      <c r="O67" s="57"/>
      <c r="P67" s="57"/>
      <c r="Q67" s="57"/>
      <c r="R67" s="57"/>
      <c r="S67" s="57"/>
      <c r="T67" s="57"/>
      <c r="U67" s="57"/>
      <c r="V67" s="57"/>
      <c r="W67" s="57"/>
      <c r="X67" s="57"/>
      <c r="Y67" s="57"/>
      <c r="Z67" s="57"/>
      <c r="AA67" s="57"/>
      <c r="AB67" s="57"/>
      <c r="AC67" s="57"/>
      <c r="AD67" s="57"/>
      <c r="AE67" s="57"/>
      <c r="AF67" s="57"/>
      <c r="AG67" s="57"/>
      <c r="AH67" s="57"/>
      <c r="AI67" s="57"/>
      <c r="AJ67" s="57"/>
      <c r="AK67" s="57"/>
      <c r="AL67" s="57"/>
      <c r="AM67" s="57"/>
      <c r="AN67" s="57"/>
      <c r="AO67" s="57"/>
      <c r="AP67" s="57"/>
      <c r="AQ67" s="57"/>
      <c r="AR67" s="57"/>
      <c r="AS67" s="57"/>
      <c r="AT67" s="57"/>
      <c r="AU67" s="57"/>
      <c r="AV67" s="57"/>
      <c r="AW67" s="57"/>
      <c r="AX67" s="57"/>
      <c r="AY67" s="57"/>
      <c r="AZ67" s="57"/>
      <c r="BA67" s="57"/>
      <c r="BB67" s="57"/>
      <c r="BC67" s="57"/>
      <c r="BD67" s="57"/>
      <c r="BE67" s="57"/>
      <c r="BF67" s="57"/>
      <c r="BG67" s="57"/>
      <c r="BH67" s="57"/>
      <c r="BI67" s="57"/>
      <c r="BJ67" s="57"/>
      <c r="BK67" s="60"/>
    </row>
    <row r="68" spans="1:63" x14ac:dyDescent="0.2">
      <c r="A68" s="17"/>
      <c r="B68" s="30" t="s">
        <v>99</v>
      </c>
      <c r="C68" s="44">
        <f>C28+C46+C52+C61+C66</f>
        <v>0</v>
      </c>
      <c r="D68" s="44">
        <f t="shared" ref="D68:BJ68" si="20">D28+D46+D52+D61+D66</f>
        <v>169.33351224228883</v>
      </c>
      <c r="E68" s="44">
        <f t="shared" si="20"/>
        <v>27.434823045354801</v>
      </c>
      <c r="F68" s="44">
        <f t="shared" si="20"/>
        <v>0</v>
      </c>
      <c r="G68" s="44">
        <f t="shared" si="20"/>
        <v>0</v>
      </c>
      <c r="H68" s="44">
        <f t="shared" si="20"/>
        <v>65.24542745354654</v>
      </c>
      <c r="I68" s="44">
        <f t="shared" si="20"/>
        <v>2372.3972398976862</v>
      </c>
      <c r="J68" s="44">
        <f t="shared" si="20"/>
        <v>1032.5534204875864</v>
      </c>
      <c r="K68" s="44">
        <f t="shared" si="20"/>
        <v>0</v>
      </c>
      <c r="L68" s="44">
        <f t="shared" si="20"/>
        <v>82.383267809170519</v>
      </c>
      <c r="M68" s="44">
        <f t="shared" si="20"/>
        <v>0</v>
      </c>
      <c r="N68" s="44">
        <f t="shared" si="20"/>
        <v>5.3671572725805996</v>
      </c>
      <c r="O68" s="44">
        <f t="shared" si="20"/>
        <v>0</v>
      </c>
      <c r="P68" s="44">
        <f t="shared" si="20"/>
        <v>0</v>
      </c>
      <c r="Q68" s="44">
        <f t="shared" si="20"/>
        <v>0</v>
      </c>
      <c r="R68" s="44">
        <f t="shared" si="20"/>
        <v>36.147778971702294</v>
      </c>
      <c r="S68" s="44">
        <f t="shared" si="20"/>
        <v>182.31917024964363</v>
      </c>
      <c r="T68" s="44">
        <f t="shared" si="20"/>
        <v>397.62546863893357</v>
      </c>
      <c r="U68" s="44">
        <f t="shared" si="20"/>
        <v>0</v>
      </c>
      <c r="V68" s="44">
        <f t="shared" si="20"/>
        <v>10.887278983055598</v>
      </c>
      <c r="W68" s="44">
        <f t="shared" si="20"/>
        <v>0</v>
      </c>
      <c r="X68" s="44">
        <f t="shared" si="20"/>
        <v>0</v>
      </c>
      <c r="Y68" s="44">
        <f t="shared" si="20"/>
        <v>0</v>
      </c>
      <c r="Z68" s="44">
        <f t="shared" si="20"/>
        <v>0</v>
      </c>
      <c r="AA68" s="44">
        <f t="shared" si="20"/>
        <v>0</v>
      </c>
      <c r="AB68" s="44">
        <f t="shared" si="20"/>
        <v>559.89457409342833</v>
      </c>
      <c r="AC68" s="44">
        <f t="shared" si="20"/>
        <v>210.25994968655061</v>
      </c>
      <c r="AD68" s="44">
        <f t="shared" si="20"/>
        <v>56.083753699063202</v>
      </c>
      <c r="AE68" s="44">
        <f t="shared" si="20"/>
        <v>0</v>
      </c>
      <c r="AF68" s="44">
        <f t="shared" si="20"/>
        <v>590.6843672346763</v>
      </c>
      <c r="AG68" s="44">
        <f t="shared" si="20"/>
        <v>0</v>
      </c>
      <c r="AH68" s="44">
        <f t="shared" si="20"/>
        <v>0</v>
      </c>
      <c r="AI68" s="44">
        <f t="shared" si="20"/>
        <v>0</v>
      </c>
      <c r="AJ68" s="44">
        <f t="shared" si="20"/>
        <v>0</v>
      </c>
      <c r="AK68" s="44">
        <f t="shared" si="20"/>
        <v>0</v>
      </c>
      <c r="AL68" s="44">
        <f t="shared" si="20"/>
        <v>568.21461875550176</v>
      </c>
      <c r="AM68" s="44">
        <f t="shared" si="20"/>
        <v>104.05782748495271</v>
      </c>
      <c r="AN68" s="44">
        <f t="shared" si="20"/>
        <v>726.34963895228498</v>
      </c>
      <c r="AO68" s="44">
        <f t="shared" si="20"/>
        <v>0</v>
      </c>
      <c r="AP68" s="44">
        <f t="shared" si="20"/>
        <v>265.66639617269959</v>
      </c>
      <c r="AQ68" s="44">
        <f t="shared" si="20"/>
        <v>0</v>
      </c>
      <c r="AR68" s="44">
        <f t="shared" si="20"/>
        <v>0</v>
      </c>
      <c r="AS68" s="44">
        <f t="shared" si="20"/>
        <v>0</v>
      </c>
      <c r="AT68" s="44">
        <f t="shared" si="20"/>
        <v>0</v>
      </c>
      <c r="AU68" s="44">
        <f t="shared" si="20"/>
        <v>0</v>
      </c>
      <c r="AV68" s="44">
        <f t="shared" si="20"/>
        <v>654.79350750963533</v>
      </c>
      <c r="AW68" s="44">
        <f t="shared" si="20"/>
        <v>266.73355537353007</v>
      </c>
      <c r="AX68" s="44">
        <f t="shared" si="20"/>
        <v>21.005198675676798</v>
      </c>
      <c r="AY68" s="44">
        <f t="shared" si="20"/>
        <v>0</v>
      </c>
      <c r="AZ68" s="44">
        <f t="shared" si="20"/>
        <v>316.17258051716516</v>
      </c>
      <c r="BA68" s="44">
        <f t="shared" si="20"/>
        <v>0</v>
      </c>
      <c r="BB68" s="44">
        <f t="shared" si="20"/>
        <v>0</v>
      </c>
      <c r="BC68" s="44">
        <f t="shared" si="20"/>
        <v>0</v>
      </c>
      <c r="BD68" s="44">
        <f t="shared" si="20"/>
        <v>0</v>
      </c>
      <c r="BE68" s="44">
        <f t="shared" si="20"/>
        <v>0</v>
      </c>
      <c r="BF68" s="44">
        <f t="shared" si="20"/>
        <v>143.66605858876076</v>
      </c>
      <c r="BG68" s="44">
        <f t="shared" si="20"/>
        <v>26.738817715932598</v>
      </c>
      <c r="BH68" s="44">
        <f t="shared" si="20"/>
        <v>52.404590866676699</v>
      </c>
      <c r="BI68" s="44">
        <f t="shared" si="20"/>
        <v>0</v>
      </c>
      <c r="BJ68" s="44">
        <f t="shared" si="20"/>
        <v>38.091774073202309</v>
      </c>
      <c r="BK68" s="44">
        <f>BK28+BK46+BK52+BK61+BK66</f>
        <v>8982.511754451285</v>
      </c>
    </row>
    <row r="69" spans="1:63" ht="4.5" customHeight="1" x14ac:dyDescent="0.2">
      <c r="A69" s="17"/>
      <c r="B69" s="30"/>
      <c r="C69" s="56"/>
      <c r="D69" s="57"/>
      <c r="E69" s="57"/>
      <c r="F69" s="57"/>
      <c r="G69" s="57"/>
      <c r="H69" s="57"/>
      <c r="I69" s="57"/>
      <c r="J69" s="57"/>
      <c r="K69" s="57"/>
      <c r="L69" s="57"/>
      <c r="M69" s="57"/>
      <c r="N69" s="57"/>
      <c r="O69" s="57"/>
      <c r="P69" s="57"/>
      <c r="Q69" s="57"/>
      <c r="R69" s="57"/>
      <c r="S69" s="57"/>
      <c r="T69" s="57"/>
      <c r="U69" s="57"/>
      <c r="V69" s="57"/>
      <c r="W69" s="57"/>
      <c r="X69" s="57"/>
      <c r="Y69" s="57"/>
      <c r="Z69" s="57"/>
      <c r="AA69" s="57"/>
      <c r="AB69" s="57"/>
      <c r="AC69" s="57"/>
      <c r="AD69" s="57"/>
      <c r="AE69" s="57"/>
      <c r="AF69" s="57"/>
      <c r="AG69" s="57"/>
      <c r="AH69" s="57"/>
      <c r="AI69" s="57"/>
      <c r="AJ69" s="57"/>
      <c r="AK69" s="57"/>
      <c r="AL69" s="57"/>
      <c r="AM69" s="57"/>
      <c r="AN69" s="57"/>
      <c r="AO69" s="57"/>
      <c r="AP69" s="57"/>
      <c r="AQ69" s="57"/>
      <c r="AR69" s="57"/>
      <c r="AS69" s="57"/>
      <c r="AT69" s="57"/>
      <c r="AU69" s="57"/>
      <c r="AV69" s="57"/>
      <c r="AW69" s="57"/>
      <c r="AX69" s="57"/>
      <c r="AY69" s="57"/>
      <c r="AZ69" s="57"/>
      <c r="BA69" s="57"/>
      <c r="BB69" s="57"/>
      <c r="BC69" s="57"/>
      <c r="BD69" s="57"/>
      <c r="BE69" s="57"/>
      <c r="BF69" s="57"/>
      <c r="BG69" s="57"/>
      <c r="BH69" s="57"/>
      <c r="BI69" s="57"/>
      <c r="BJ69" s="57"/>
      <c r="BK69" s="58"/>
    </row>
    <row r="70" spans="1:63" ht="14.25" customHeight="1" x14ac:dyDescent="0.3">
      <c r="A70" s="17" t="s">
        <v>5</v>
      </c>
      <c r="B70" s="31" t="s">
        <v>24</v>
      </c>
      <c r="C70" s="56"/>
      <c r="D70" s="57"/>
      <c r="E70" s="57"/>
      <c r="F70" s="57"/>
      <c r="G70" s="57"/>
      <c r="H70" s="57"/>
      <c r="I70" s="57"/>
      <c r="J70" s="57"/>
      <c r="K70" s="57"/>
      <c r="L70" s="57"/>
      <c r="M70" s="57"/>
      <c r="N70" s="57"/>
      <c r="O70" s="57"/>
      <c r="P70" s="57"/>
      <c r="Q70" s="57"/>
      <c r="R70" s="57"/>
      <c r="S70" s="57"/>
      <c r="T70" s="57"/>
      <c r="U70" s="57"/>
      <c r="V70" s="57"/>
      <c r="W70" s="57"/>
      <c r="X70" s="57"/>
      <c r="Y70" s="57"/>
      <c r="Z70" s="57"/>
      <c r="AA70" s="57"/>
      <c r="AB70" s="57"/>
      <c r="AC70" s="57"/>
      <c r="AD70" s="57"/>
      <c r="AE70" s="57"/>
      <c r="AF70" s="57"/>
      <c r="AG70" s="57"/>
      <c r="AH70" s="57"/>
      <c r="AI70" s="57"/>
      <c r="AJ70" s="57"/>
      <c r="AK70" s="57"/>
      <c r="AL70" s="57"/>
      <c r="AM70" s="57"/>
      <c r="AN70" s="57"/>
      <c r="AO70" s="57"/>
      <c r="AP70" s="57"/>
      <c r="AQ70" s="57"/>
      <c r="AR70" s="57"/>
      <c r="AS70" s="57"/>
      <c r="AT70" s="57"/>
      <c r="AU70" s="57"/>
      <c r="AV70" s="57"/>
      <c r="AW70" s="57"/>
      <c r="AX70" s="57"/>
      <c r="AY70" s="57"/>
      <c r="AZ70" s="57"/>
      <c r="BA70" s="57"/>
      <c r="BB70" s="57"/>
      <c r="BC70" s="57"/>
      <c r="BD70" s="57"/>
      <c r="BE70" s="57"/>
      <c r="BF70" s="57"/>
      <c r="BG70" s="57"/>
      <c r="BH70" s="57"/>
      <c r="BI70" s="57"/>
      <c r="BJ70" s="57"/>
      <c r="BK70" s="58"/>
    </row>
    <row r="71" spans="1:63" x14ac:dyDescent="0.2">
      <c r="A71" s="17"/>
      <c r="B71" s="34" t="s">
        <v>112</v>
      </c>
      <c r="C71" s="40">
        <v>0</v>
      </c>
      <c r="D71" s="40">
        <v>0.54346684761289998</v>
      </c>
      <c r="E71" s="40">
        <v>0</v>
      </c>
      <c r="F71" s="40">
        <v>0</v>
      </c>
      <c r="G71" s="40">
        <v>0</v>
      </c>
      <c r="H71" s="40">
        <v>0.33309003718739999</v>
      </c>
      <c r="I71" s="40">
        <v>1.10580819032E-2</v>
      </c>
      <c r="J71" s="40">
        <v>0</v>
      </c>
      <c r="K71" s="40">
        <v>0</v>
      </c>
      <c r="L71" s="40">
        <v>0</v>
      </c>
      <c r="M71" s="40">
        <v>0</v>
      </c>
      <c r="N71" s="40">
        <v>0</v>
      </c>
      <c r="O71" s="40">
        <v>0</v>
      </c>
      <c r="P71" s="40">
        <v>0</v>
      </c>
      <c r="Q71" s="40">
        <v>0</v>
      </c>
      <c r="R71" s="40">
        <v>0.1565466555766</v>
      </c>
      <c r="S71" s="40">
        <v>0</v>
      </c>
      <c r="T71" s="40">
        <v>0</v>
      </c>
      <c r="U71" s="40">
        <v>0</v>
      </c>
      <c r="V71" s="40">
        <v>9.1876948385999999E-3</v>
      </c>
      <c r="W71" s="40">
        <v>0</v>
      </c>
      <c r="X71" s="40">
        <v>0</v>
      </c>
      <c r="Y71" s="40">
        <v>0</v>
      </c>
      <c r="Z71" s="40">
        <v>0</v>
      </c>
      <c r="AA71" s="40">
        <v>0</v>
      </c>
      <c r="AB71" s="40">
        <v>12.608479113273779</v>
      </c>
      <c r="AC71" s="40">
        <v>2.6217877677299998E-2</v>
      </c>
      <c r="AD71" s="40">
        <v>0</v>
      </c>
      <c r="AE71" s="40">
        <v>0</v>
      </c>
      <c r="AF71" s="40">
        <v>1.3800427754823004</v>
      </c>
      <c r="AG71" s="40">
        <v>0</v>
      </c>
      <c r="AH71" s="40">
        <v>0</v>
      </c>
      <c r="AI71" s="40">
        <v>0</v>
      </c>
      <c r="AJ71" s="40">
        <v>0</v>
      </c>
      <c r="AK71" s="40">
        <v>0</v>
      </c>
      <c r="AL71" s="40">
        <v>8.9829983230794284</v>
      </c>
      <c r="AM71" s="40">
        <v>8.6547254645000002E-2</v>
      </c>
      <c r="AN71" s="40">
        <v>0</v>
      </c>
      <c r="AO71" s="40">
        <v>0</v>
      </c>
      <c r="AP71" s="40">
        <v>0.28554133261260001</v>
      </c>
      <c r="AQ71" s="40">
        <v>0</v>
      </c>
      <c r="AR71" s="40">
        <v>0</v>
      </c>
      <c r="AS71" s="40">
        <v>0</v>
      </c>
      <c r="AT71" s="40">
        <v>0</v>
      </c>
      <c r="AU71" s="40">
        <v>0</v>
      </c>
      <c r="AV71" s="40">
        <v>4.2151050994513968</v>
      </c>
      <c r="AW71" s="40">
        <v>4.0287166419300004E-2</v>
      </c>
      <c r="AX71" s="40">
        <v>0</v>
      </c>
      <c r="AY71" s="40">
        <v>0</v>
      </c>
      <c r="AZ71" s="40">
        <v>0.73340764235420008</v>
      </c>
      <c r="BA71" s="40">
        <v>0</v>
      </c>
      <c r="BB71" s="40">
        <v>0</v>
      </c>
      <c r="BC71" s="40">
        <v>0</v>
      </c>
      <c r="BD71" s="40">
        <v>0</v>
      </c>
      <c r="BE71" s="40">
        <v>0</v>
      </c>
      <c r="BF71" s="40">
        <v>1.4540366162866016</v>
      </c>
      <c r="BG71" s="40">
        <v>0</v>
      </c>
      <c r="BH71" s="40">
        <v>0</v>
      </c>
      <c r="BI71" s="40">
        <v>0</v>
      </c>
      <c r="BJ71" s="40">
        <v>8.4858863290299999E-2</v>
      </c>
      <c r="BK71" s="39">
        <f>SUM(C71:BJ71)</f>
        <v>30.950871381690909</v>
      </c>
    </row>
    <row r="72" spans="1:63" ht="13.5" thickBot="1" x14ac:dyDescent="0.25">
      <c r="A72" s="32"/>
      <c r="B72" s="27" t="s">
        <v>83</v>
      </c>
      <c r="C72" s="36">
        <f t="shared" ref="C72:BJ72" si="21">SUM(C71)</f>
        <v>0</v>
      </c>
      <c r="D72" s="36">
        <f t="shared" si="21"/>
        <v>0.54346684761289998</v>
      </c>
      <c r="E72" s="36">
        <f t="shared" si="21"/>
        <v>0</v>
      </c>
      <c r="F72" s="36">
        <f t="shared" si="21"/>
        <v>0</v>
      </c>
      <c r="G72" s="36">
        <f t="shared" si="21"/>
        <v>0</v>
      </c>
      <c r="H72" s="36">
        <f t="shared" si="21"/>
        <v>0.33309003718739999</v>
      </c>
      <c r="I72" s="36">
        <f t="shared" si="21"/>
        <v>1.10580819032E-2</v>
      </c>
      <c r="J72" s="36">
        <f t="shared" si="21"/>
        <v>0</v>
      </c>
      <c r="K72" s="36">
        <f t="shared" si="21"/>
        <v>0</v>
      </c>
      <c r="L72" s="36">
        <f t="shared" si="21"/>
        <v>0</v>
      </c>
      <c r="M72" s="36">
        <f t="shared" si="21"/>
        <v>0</v>
      </c>
      <c r="N72" s="36">
        <f t="shared" si="21"/>
        <v>0</v>
      </c>
      <c r="O72" s="36">
        <f t="shared" si="21"/>
        <v>0</v>
      </c>
      <c r="P72" s="36">
        <f t="shared" si="21"/>
        <v>0</v>
      </c>
      <c r="Q72" s="36">
        <f t="shared" si="21"/>
        <v>0</v>
      </c>
      <c r="R72" s="36">
        <f t="shared" si="21"/>
        <v>0.1565466555766</v>
      </c>
      <c r="S72" s="36">
        <f t="shared" si="21"/>
        <v>0</v>
      </c>
      <c r="T72" s="36">
        <f t="shared" si="21"/>
        <v>0</v>
      </c>
      <c r="U72" s="36">
        <f t="shared" si="21"/>
        <v>0</v>
      </c>
      <c r="V72" s="36">
        <f t="shared" si="21"/>
        <v>9.1876948385999999E-3</v>
      </c>
      <c r="W72" s="36">
        <f t="shared" si="21"/>
        <v>0</v>
      </c>
      <c r="X72" s="36">
        <f t="shared" si="21"/>
        <v>0</v>
      </c>
      <c r="Y72" s="36">
        <f t="shared" si="21"/>
        <v>0</v>
      </c>
      <c r="Z72" s="36">
        <f t="shared" si="21"/>
        <v>0</v>
      </c>
      <c r="AA72" s="36">
        <f t="shared" si="21"/>
        <v>0</v>
      </c>
      <c r="AB72" s="36">
        <f t="shared" si="21"/>
        <v>12.608479113273779</v>
      </c>
      <c r="AC72" s="36">
        <f t="shared" si="21"/>
        <v>2.6217877677299998E-2</v>
      </c>
      <c r="AD72" s="36">
        <f t="shared" si="21"/>
        <v>0</v>
      </c>
      <c r="AE72" s="36">
        <f t="shared" si="21"/>
        <v>0</v>
      </c>
      <c r="AF72" s="36">
        <f t="shared" si="21"/>
        <v>1.3800427754823004</v>
      </c>
      <c r="AG72" s="36">
        <f t="shared" si="21"/>
        <v>0</v>
      </c>
      <c r="AH72" s="36">
        <f t="shared" si="21"/>
        <v>0</v>
      </c>
      <c r="AI72" s="36">
        <f t="shared" si="21"/>
        <v>0</v>
      </c>
      <c r="AJ72" s="36">
        <f t="shared" si="21"/>
        <v>0</v>
      </c>
      <c r="AK72" s="36">
        <f t="shared" si="21"/>
        <v>0</v>
      </c>
      <c r="AL72" s="36">
        <f t="shared" si="21"/>
        <v>8.9829983230794284</v>
      </c>
      <c r="AM72" s="36">
        <f t="shared" si="21"/>
        <v>8.6547254645000002E-2</v>
      </c>
      <c r="AN72" s="36">
        <f t="shared" si="21"/>
        <v>0</v>
      </c>
      <c r="AO72" s="36">
        <f t="shared" si="21"/>
        <v>0</v>
      </c>
      <c r="AP72" s="36">
        <f t="shared" si="21"/>
        <v>0.28554133261260001</v>
      </c>
      <c r="AQ72" s="36">
        <f t="shared" si="21"/>
        <v>0</v>
      </c>
      <c r="AR72" s="36">
        <f t="shared" si="21"/>
        <v>0</v>
      </c>
      <c r="AS72" s="36">
        <f t="shared" si="21"/>
        <v>0</v>
      </c>
      <c r="AT72" s="36">
        <f t="shared" si="21"/>
        <v>0</v>
      </c>
      <c r="AU72" s="36">
        <f t="shared" si="21"/>
        <v>0</v>
      </c>
      <c r="AV72" s="36">
        <f t="shared" si="21"/>
        <v>4.2151050994513968</v>
      </c>
      <c r="AW72" s="36">
        <f t="shared" si="21"/>
        <v>4.0287166419300004E-2</v>
      </c>
      <c r="AX72" s="36">
        <f t="shared" si="21"/>
        <v>0</v>
      </c>
      <c r="AY72" s="36">
        <f t="shared" si="21"/>
        <v>0</v>
      </c>
      <c r="AZ72" s="36">
        <f t="shared" si="21"/>
        <v>0.73340764235420008</v>
      </c>
      <c r="BA72" s="36">
        <f t="shared" si="21"/>
        <v>0</v>
      </c>
      <c r="BB72" s="36">
        <f t="shared" si="21"/>
        <v>0</v>
      </c>
      <c r="BC72" s="36">
        <f t="shared" si="21"/>
        <v>0</v>
      </c>
      <c r="BD72" s="36">
        <f t="shared" si="21"/>
        <v>0</v>
      </c>
      <c r="BE72" s="36">
        <f t="shared" si="21"/>
        <v>0</v>
      </c>
      <c r="BF72" s="36">
        <f t="shared" si="21"/>
        <v>1.4540366162866016</v>
      </c>
      <c r="BG72" s="36">
        <f t="shared" si="21"/>
        <v>0</v>
      </c>
      <c r="BH72" s="36">
        <f t="shared" si="21"/>
        <v>0</v>
      </c>
      <c r="BI72" s="36">
        <f t="shared" si="21"/>
        <v>0</v>
      </c>
      <c r="BJ72" s="36">
        <f t="shared" si="21"/>
        <v>8.4858863290299999E-2</v>
      </c>
      <c r="BK72" s="39">
        <f>SUM(BK71)</f>
        <v>30.950871381690909</v>
      </c>
    </row>
    <row r="73" spans="1:63" ht="6" customHeight="1" x14ac:dyDescent="0.2">
      <c r="A73" s="5"/>
      <c r="B73" s="23"/>
    </row>
    <row r="74" spans="1:63" x14ac:dyDescent="0.2">
      <c r="A74" s="5"/>
      <c r="B74" s="5" t="s">
        <v>122</v>
      </c>
      <c r="L74" s="18" t="s">
        <v>37</v>
      </c>
    </row>
    <row r="75" spans="1:63" x14ac:dyDescent="0.2">
      <c r="A75" s="5"/>
      <c r="B75" s="5" t="s">
        <v>123</v>
      </c>
      <c r="L75" s="5" t="s">
        <v>29</v>
      </c>
    </row>
    <row r="76" spans="1:63" x14ac:dyDescent="0.2">
      <c r="L76" s="5" t="s">
        <v>30</v>
      </c>
    </row>
    <row r="77" spans="1:63" x14ac:dyDescent="0.2">
      <c r="B77" s="5" t="s">
        <v>32</v>
      </c>
      <c r="L77" s="5" t="s">
        <v>98</v>
      </c>
    </row>
    <row r="78" spans="1:63" x14ac:dyDescent="0.2">
      <c r="B78" s="5" t="s">
        <v>33</v>
      </c>
      <c r="L78" s="5" t="s">
        <v>100</v>
      </c>
    </row>
    <row r="79" spans="1:63" x14ac:dyDescent="0.2">
      <c r="B79" s="5"/>
      <c r="L79" s="5" t="s">
        <v>31</v>
      </c>
    </row>
    <row r="87" spans="2:2" x14ac:dyDescent="0.2">
      <c r="B87" s="5"/>
    </row>
  </sheetData>
  <mergeCells count="49">
    <mergeCell ref="B1:B5"/>
    <mergeCell ref="C2:V2"/>
    <mergeCell ref="W2:AP2"/>
    <mergeCell ref="AQ2:BJ2"/>
    <mergeCell ref="AV4:AZ4"/>
    <mergeCell ref="C4:G4"/>
    <mergeCell ref="M4:Q4"/>
    <mergeCell ref="C3:L3"/>
    <mergeCell ref="H4:L4"/>
    <mergeCell ref="R4:V4"/>
    <mergeCell ref="M3:V3"/>
    <mergeCell ref="W3:AF3"/>
    <mergeCell ref="AG3:AP3"/>
    <mergeCell ref="AQ3:AZ3"/>
    <mergeCell ref="BF4:BJ4"/>
    <mergeCell ref="W4:AA4"/>
    <mergeCell ref="C30:BK30"/>
    <mergeCell ref="C29:BK29"/>
    <mergeCell ref="C1:BK1"/>
    <mergeCell ref="BA3:BJ3"/>
    <mergeCell ref="BK2:BK5"/>
    <mergeCell ref="C7:BK7"/>
    <mergeCell ref="C6:BK6"/>
    <mergeCell ref="AQ4:AU4"/>
    <mergeCell ref="BA4:BE4"/>
    <mergeCell ref="AB4:AF4"/>
    <mergeCell ref="AL4:AP4"/>
    <mergeCell ref="AG4:AK4"/>
    <mergeCell ref="C49:BK49"/>
    <mergeCell ref="C48:BK48"/>
    <mergeCell ref="C47:BK47"/>
    <mergeCell ref="C34:BK34"/>
    <mergeCell ref="C31:BK31"/>
    <mergeCell ref="A1:A5"/>
    <mergeCell ref="C70:BK70"/>
    <mergeCell ref="C54:BK54"/>
    <mergeCell ref="C55:BK55"/>
    <mergeCell ref="C58:BK58"/>
    <mergeCell ref="C62:BK62"/>
    <mergeCell ref="C63:BK63"/>
    <mergeCell ref="C64:BK64"/>
    <mergeCell ref="C67:BK67"/>
    <mergeCell ref="C69:BK69"/>
    <mergeCell ref="C53:BK53"/>
    <mergeCell ref="C10:BK10"/>
    <mergeCell ref="C13:BK13"/>
    <mergeCell ref="C16:BK16"/>
    <mergeCell ref="C19:BK19"/>
    <mergeCell ref="C22:BK22"/>
  </mergeCells>
  <phoneticPr fontId="0" type="noConversion"/>
  <pageMargins left="0.7" right="0.7" top="0.37" bottom="0.37" header="0.3" footer="0.3"/>
  <pageSetup paperSize="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L49"/>
  <sheetViews>
    <sheetView tabSelected="1" topLeftCell="B1" workbookViewId="0">
      <selection activeCell="D22" sqref="D22"/>
    </sheetView>
  </sheetViews>
  <sheetFormatPr defaultRowHeight="12.75" x14ac:dyDescent="0.2"/>
  <cols>
    <col min="1" max="1" width="2.28515625" customWidth="1"/>
    <col min="3" max="3" width="25.28515625" bestFit="1" customWidth="1"/>
    <col min="4" max="6" width="18.28515625" bestFit="1" customWidth="1"/>
    <col min="7" max="7" width="17.28515625" bestFit="1" customWidth="1"/>
    <col min="8" max="8" width="19.85546875" bestFit="1" customWidth="1"/>
    <col min="9" max="9" width="15.85546875" bestFit="1" customWidth="1"/>
    <col min="10" max="10" width="17" bestFit="1" customWidth="1"/>
    <col min="11" max="12" width="19.85546875" bestFit="1" customWidth="1"/>
  </cols>
  <sheetData>
    <row r="2" spans="2:12" x14ac:dyDescent="0.2">
      <c r="B2" s="81" t="s">
        <v>129</v>
      </c>
      <c r="C2" s="62"/>
      <c r="D2" s="62"/>
      <c r="E2" s="62"/>
      <c r="F2" s="62"/>
      <c r="G2" s="62"/>
      <c r="H2" s="62"/>
      <c r="I2" s="62"/>
      <c r="J2" s="62"/>
      <c r="K2" s="62"/>
      <c r="L2" s="82"/>
    </row>
    <row r="3" spans="2:12" x14ac:dyDescent="0.2">
      <c r="B3" s="81" t="s">
        <v>113</v>
      </c>
      <c r="C3" s="62"/>
      <c r="D3" s="62"/>
      <c r="E3" s="62"/>
      <c r="F3" s="62"/>
      <c r="G3" s="62"/>
      <c r="H3" s="62"/>
      <c r="I3" s="62"/>
      <c r="J3" s="62"/>
      <c r="K3" s="62"/>
      <c r="L3" s="82"/>
    </row>
    <row r="4" spans="2:12" ht="30" x14ac:dyDescent="0.2">
      <c r="B4" s="4" t="s">
        <v>75</v>
      </c>
      <c r="C4" s="22" t="s">
        <v>38</v>
      </c>
      <c r="D4" s="22" t="s">
        <v>87</v>
      </c>
      <c r="E4" s="22" t="s">
        <v>88</v>
      </c>
      <c r="F4" s="22" t="s">
        <v>7</v>
      </c>
      <c r="G4" s="22" t="s">
        <v>8</v>
      </c>
      <c r="H4" s="22" t="s">
        <v>21</v>
      </c>
      <c r="I4" s="22" t="s">
        <v>94</v>
      </c>
      <c r="J4" s="22" t="s">
        <v>95</v>
      </c>
      <c r="K4" s="22" t="s">
        <v>74</v>
      </c>
      <c r="L4" s="22" t="s">
        <v>96</v>
      </c>
    </row>
    <row r="5" spans="2:12" x14ac:dyDescent="0.2">
      <c r="B5" s="19">
        <v>1</v>
      </c>
      <c r="C5" s="20" t="s">
        <v>39</v>
      </c>
      <c r="D5" s="40">
        <v>0</v>
      </c>
      <c r="E5" s="35">
        <v>0</v>
      </c>
      <c r="F5" s="35">
        <v>0.31226133974030001</v>
      </c>
      <c r="G5" s="35">
        <v>0.1053014304837</v>
      </c>
      <c r="H5" s="35">
        <v>0</v>
      </c>
      <c r="I5" s="35" t="s">
        <v>128</v>
      </c>
      <c r="J5" s="35">
        <v>0</v>
      </c>
      <c r="K5" s="35">
        <f>SUM(D5:J5)</f>
        <v>0.41756277022400001</v>
      </c>
      <c r="L5" s="35">
        <v>0</v>
      </c>
    </row>
    <row r="6" spans="2:12" x14ac:dyDescent="0.2">
      <c r="B6" s="19">
        <v>2</v>
      </c>
      <c r="C6" s="21" t="s">
        <v>40</v>
      </c>
      <c r="D6" s="40">
        <v>16.598522925933604</v>
      </c>
      <c r="E6" s="35">
        <v>1.1383694842551002</v>
      </c>
      <c r="F6" s="35">
        <v>31.361854783529633</v>
      </c>
      <c r="G6" s="35">
        <v>3.3374063349983993</v>
      </c>
      <c r="H6" s="35">
        <v>0</v>
      </c>
      <c r="I6" s="35">
        <v>0.3075</v>
      </c>
      <c r="J6" s="35">
        <v>0</v>
      </c>
      <c r="K6" s="35">
        <f t="shared" ref="K6:K41" si="0">SUM(D6:J6)</f>
        <v>52.743653528716735</v>
      </c>
      <c r="L6" s="35">
        <v>0.28538808389450016</v>
      </c>
    </row>
    <row r="7" spans="2:12" x14ac:dyDescent="0.2">
      <c r="B7" s="19">
        <v>3</v>
      </c>
      <c r="C7" s="20" t="s">
        <v>41</v>
      </c>
      <c r="D7" s="40">
        <v>0</v>
      </c>
      <c r="E7" s="35">
        <v>0</v>
      </c>
      <c r="F7" s="35">
        <v>0.62795238325509972</v>
      </c>
      <c r="G7" s="35">
        <v>9.5698783870000002E-3</v>
      </c>
      <c r="H7" s="35">
        <v>0</v>
      </c>
      <c r="I7" s="35">
        <v>3.8999999999999998E-3</v>
      </c>
      <c r="J7" s="35">
        <v>0</v>
      </c>
      <c r="K7" s="35">
        <f t="shared" si="0"/>
        <v>0.6414222616420997</v>
      </c>
      <c r="L7" s="35">
        <v>5.4737710483499999E-2</v>
      </c>
    </row>
    <row r="8" spans="2:12" x14ac:dyDescent="0.2">
      <c r="B8" s="19">
        <v>4</v>
      </c>
      <c r="C8" s="21" t="s">
        <v>42</v>
      </c>
      <c r="D8" s="40">
        <v>13.261314786159701</v>
      </c>
      <c r="E8" s="35">
        <v>4.9499424411589006</v>
      </c>
      <c r="F8" s="35">
        <v>13.969826334563059</v>
      </c>
      <c r="G8" s="35">
        <v>4.3233958628320002</v>
      </c>
      <c r="H8" s="35">
        <v>0</v>
      </c>
      <c r="I8" s="35">
        <v>0.16789999999999999</v>
      </c>
      <c r="J8" s="35">
        <v>0</v>
      </c>
      <c r="K8" s="35">
        <f t="shared" si="0"/>
        <v>36.672379424713668</v>
      </c>
      <c r="L8" s="35">
        <v>0.45302161331359991</v>
      </c>
    </row>
    <row r="9" spans="2:12" x14ac:dyDescent="0.2">
      <c r="B9" s="19">
        <v>5</v>
      </c>
      <c r="C9" s="21" t="s">
        <v>43</v>
      </c>
      <c r="D9" s="40">
        <v>1.1577354479006001</v>
      </c>
      <c r="E9" s="35">
        <v>1.6680353999964006</v>
      </c>
      <c r="F9" s="35">
        <v>41.872282593996459</v>
      </c>
      <c r="G9" s="35">
        <v>10.207592701557012</v>
      </c>
      <c r="H9" s="35">
        <v>0</v>
      </c>
      <c r="I9" s="35">
        <v>0.77150000000000007</v>
      </c>
      <c r="J9" s="35">
        <v>0</v>
      </c>
      <c r="K9" s="35">
        <f t="shared" si="0"/>
        <v>55.677146143450479</v>
      </c>
      <c r="L9" s="35">
        <v>0.61989822140659967</v>
      </c>
    </row>
    <row r="10" spans="2:12" x14ac:dyDescent="0.2">
      <c r="B10" s="19">
        <v>6</v>
      </c>
      <c r="C10" s="21" t="s">
        <v>44</v>
      </c>
      <c r="D10" s="40">
        <v>42.006145446837699</v>
      </c>
      <c r="E10" s="35">
        <v>1.6857593670307001</v>
      </c>
      <c r="F10" s="35">
        <v>12.676414151786014</v>
      </c>
      <c r="G10" s="35">
        <v>2.0960115377682991</v>
      </c>
      <c r="H10" s="35">
        <v>0</v>
      </c>
      <c r="I10" s="35">
        <v>0.1396</v>
      </c>
      <c r="J10" s="35">
        <v>0</v>
      </c>
      <c r="K10" s="35">
        <f t="shared" si="0"/>
        <v>58.60393050342271</v>
      </c>
      <c r="L10" s="35">
        <v>0.24581885893119998</v>
      </c>
    </row>
    <row r="11" spans="2:12" x14ac:dyDescent="0.2">
      <c r="B11" s="19">
        <v>7</v>
      </c>
      <c r="C11" s="21" t="s">
        <v>45</v>
      </c>
      <c r="D11" s="40">
        <v>37.113458213254795</v>
      </c>
      <c r="E11" s="35">
        <v>10.946002987600798</v>
      </c>
      <c r="F11" s="35">
        <v>36.307071253614495</v>
      </c>
      <c r="G11" s="35">
        <v>11.894591911762092</v>
      </c>
      <c r="H11" s="35">
        <v>0</v>
      </c>
      <c r="I11" s="35" t="s">
        <v>128</v>
      </c>
      <c r="J11" s="35">
        <v>0</v>
      </c>
      <c r="K11" s="35">
        <f t="shared" si="0"/>
        <v>96.261124366232181</v>
      </c>
      <c r="L11" s="35">
        <v>0.40628765837739944</v>
      </c>
    </row>
    <row r="12" spans="2:12" x14ac:dyDescent="0.2">
      <c r="B12" s="19">
        <v>8</v>
      </c>
      <c r="C12" s="20" t="s">
        <v>46</v>
      </c>
      <c r="D12" s="40">
        <v>0</v>
      </c>
      <c r="E12" s="35">
        <v>0</v>
      </c>
      <c r="F12" s="35">
        <v>0</v>
      </c>
      <c r="G12" s="35">
        <v>0</v>
      </c>
      <c r="H12" s="35">
        <v>0</v>
      </c>
      <c r="I12" s="35" t="s">
        <v>128</v>
      </c>
      <c r="J12" s="35">
        <v>0</v>
      </c>
      <c r="K12" s="35">
        <f t="shared" si="0"/>
        <v>0</v>
      </c>
      <c r="L12" s="35">
        <v>0</v>
      </c>
    </row>
    <row r="13" spans="2:12" x14ac:dyDescent="0.2">
      <c r="B13" s="19">
        <v>9</v>
      </c>
      <c r="C13" s="20" t="s">
        <v>47</v>
      </c>
      <c r="D13" s="40">
        <v>0</v>
      </c>
      <c r="E13" s="35">
        <v>0</v>
      </c>
      <c r="F13" s="35">
        <v>0</v>
      </c>
      <c r="G13" s="35">
        <v>0</v>
      </c>
      <c r="H13" s="35">
        <v>0</v>
      </c>
      <c r="I13" s="35" t="s">
        <v>128</v>
      </c>
      <c r="J13" s="35">
        <v>0</v>
      </c>
      <c r="K13" s="35">
        <f t="shared" si="0"/>
        <v>0</v>
      </c>
      <c r="L13" s="35">
        <v>0</v>
      </c>
    </row>
    <row r="14" spans="2:12" x14ac:dyDescent="0.2">
      <c r="B14" s="19">
        <v>10</v>
      </c>
      <c r="C14" s="21" t="s">
        <v>48</v>
      </c>
      <c r="D14" s="40">
        <v>0.6866820813547001</v>
      </c>
      <c r="E14" s="35">
        <v>0.51354235719329999</v>
      </c>
      <c r="F14" s="35">
        <v>8.5593681114072062</v>
      </c>
      <c r="G14" s="35">
        <v>1.7512014579928004</v>
      </c>
      <c r="H14" s="35">
        <v>0</v>
      </c>
      <c r="I14" s="35">
        <v>8.4000000000000005E-2</v>
      </c>
      <c r="J14" s="35">
        <v>0</v>
      </c>
      <c r="K14" s="35">
        <f t="shared" si="0"/>
        <v>11.594794007948007</v>
      </c>
      <c r="L14" s="35">
        <v>0.38261132596419994</v>
      </c>
    </row>
    <row r="15" spans="2:12" x14ac:dyDescent="0.2">
      <c r="B15" s="19">
        <v>11</v>
      </c>
      <c r="C15" s="21" t="s">
        <v>49</v>
      </c>
      <c r="D15" s="40">
        <v>138.67098762740886</v>
      </c>
      <c r="E15" s="35">
        <v>41.54221999898121</v>
      </c>
      <c r="F15" s="35">
        <v>119.99210179230143</v>
      </c>
      <c r="G15" s="35">
        <v>17.223268814092624</v>
      </c>
      <c r="H15" s="35">
        <v>0</v>
      </c>
      <c r="I15" s="35">
        <v>0.76560000000000006</v>
      </c>
      <c r="J15" s="35">
        <v>0</v>
      </c>
      <c r="K15" s="35">
        <f t="shared" si="0"/>
        <v>318.19417823278417</v>
      </c>
      <c r="L15" s="35">
        <v>1.7542072389706014</v>
      </c>
    </row>
    <row r="16" spans="2:12" x14ac:dyDescent="0.2">
      <c r="B16" s="19">
        <v>12</v>
      </c>
      <c r="C16" s="21" t="s">
        <v>50</v>
      </c>
      <c r="D16" s="40">
        <v>193.93877394402668</v>
      </c>
      <c r="E16" s="35">
        <v>7.9267523499309034</v>
      </c>
      <c r="F16" s="35">
        <v>59.590526747667496</v>
      </c>
      <c r="G16" s="35">
        <v>10.591913498060174</v>
      </c>
      <c r="H16" s="35">
        <v>0</v>
      </c>
      <c r="I16" s="35">
        <v>0.67279999999999995</v>
      </c>
      <c r="J16" s="35">
        <v>0</v>
      </c>
      <c r="K16" s="35">
        <f t="shared" si="0"/>
        <v>272.72076653968526</v>
      </c>
      <c r="L16" s="35">
        <v>0.77556897747329967</v>
      </c>
    </row>
    <row r="17" spans="2:12" x14ac:dyDescent="0.2">
      <c r="B17" s="19">
        <v>13</v>
      </c>
      <c r="C17" s="21" t="s">
        <v>51</v>
      </c>
      <c r="D17" s="40">
        <v>12.295032259257699</v>
      </c>
      <c r="E17" s="35">
        <v>0.46722167670839998</v>
      </c>
      <c r="F17" s="35">
        <v>15.412365638792416</v>
      </c>
      <c r="G17" s="35">
        <v>2.0117744655430001</v>
      </c>
      <c r="H17" s="35">
        <v>0</v>
      </c>
      <c r="I17" s="35">
        <v>3.9600000000000003E-2</v>
      </c>
      <c r="J17" s="35">
        <v>0</v>
      </c>
      <c r="K17" s="35">
        <f t="shared" si="0"/>
        <v>30.225994040301515</v>
      </c>
      <c r="L17" s="35">
        <v>0.27516374173620006</v>
      </c>
    </row>
    <row r="18" spans="2:12" x14ac:dyDescent="0.2">
      <c r="B18" s="19">
        <v>14</v>
      </c>
      <c r="C18" s="21" t="s">
        <v>52</v>
      </c>
      <c r="D18" s="40">
        <v>4.6964967699999999E-5</v>
      </c>
      <c r="E18" s="35">
        <v>0.19272759048309998</v>
      </c>
      <c r="F18" s="35">
        <v>10.958883069423996</v>
      </c>
      <c r="G18" s="35">
        <v>1.5685392866089007</v>
      </c>
      <c r="H18" s="35">
        <v>0</v>
      </c>
      <c r="I18" s="35">
        <v>2.8899999999999999E-2</v>
      </c>
      <c r="J18" s="35">
        <v>0</v>
      </c>
      <c r="K18" s="35">
        <f t="shared" si="0"/>
        <v>12.749096911483697</v>
      </c>
      <c r="L18" s="35">
        <v>6.4730578740900005E-2</v>
      </c>
    </row>
    <row r="19" spans="2:12" x14ac:dyDescent="0.2">
      <c r="B19" s="19">
        <v>15</v>
      </c>
      <c r="C19" s="21" t="s">
        <v>53</v>
      </c>
      <c r="D19" s="40">
        <v>14.321010880449904</v>
      </c>
      <c r="E19" s="35">
        <v>0.47581950270679996</v>
      </c>
      <c r="F19" s="35">
        <v>33.872202557498106</v>
      </c>
      <c r="G19" s="35">
        <v>5.0192698116509957</v>
      </c>
      <c r="H19" s="35">
        <v>0</v>
      </c>
      <c r="I19" s="35">
        <v>1.44E-2</v>
      </c>
      <c r="J19" s="35">
        <v>0</v>
      </c>
      <c r="K19" s="35">
        <f t="shared" si="0"/>
        <v>53.702702752305804</v>
      </c>
      <c r="L19" s="35">
        <v>0.37084636086180006</v>
      </c>
    </row>
    <row r="20" spans="2:12" x14ac:dyDescent="0.2">
      <c r="B20" s="19">
        <v>16</v>
      </c>
      <c r="C20" s="21" t="s">
        <v>54</v>
      </c>
      <c r="D20" s="40">
        <v>497.03295393440629</v>
      </c>
      <c r="E20" s="35">
        <v>52.404011473397013</v>
      </c>
      <c r="F20" s="35">
        <v>171.92557747598343</v>
      </c>
      <c r="G20" s="35">
        <v>31.349047144597677</v>
      </c>
      <c r="H20" s="35">
        <v>0</v>
      </c>
      <c r="I20" s="35">
        <v>2.0487000000000002</v>
      </c>
      <c r="J20" s="35">
        <v>0</v>
      </c>
      <c r="K20" s="35">
        <f t="shared" si="0"/>
        <v>754.76029002838447</v>
      </c>
      <c r="L20" s="35">
        <v>1.7609635059371007</v>
      </c>
    </row>
    <row r="21" spans="2:12" x14ac:dyDescent="0.2">
      <c r="B21" s="19">
        <v>17</v>
      </c>
      <c r="C21" s="21" t="s">
        <v>55</v>
      </c>
      <c r="D21" s="40">
        <v>769.7124506848445</v>
      </c>
      <c r="E21" s="35">
        <v>8.8763448579968003</v>
      </c>
      <c r="F21" s="35">
        <v>45.329131138135118</v>
      </c>
      <c r="G21" s="35">
        <v>9.4418404886730976</v>
      </c>
      <c r="H21" s="35">
        <v>0</v>
      </c>
      <c r="I21" s="35">
        <v>0.47689999999999999</v>
      </c>
      <c r="J21" s="35">
        <v>0</v>
      </c>
      <c r="K21" s="35">
        <f t="shared" si="0"/>
        <v>833.83666716964956</v>
      </c>
      <c r="L21" s="35">
        <v>0.5564933549544997</v>
      </c>
    </row>
    <row r="22" spans="2:12" x14ac:dyDescent="0.2">
      <c r="B22" s="19">
        <v>18</v>
      </c>
      <c r="C22" s="20" t="s">
        <v>56</v>
      </c>
      <c r="D22" s="40">
        <v>0</v>
      </c>
      <c r="E22" s="35">
        <v>0</v>
      </c>
      <c r="F22" s="35">
        <v>0</v>
      </c>
      <c r="G22" s="35">
        <v>0</v>
      </c>
      <c r="H22" s="35">
        <v>0</v>
      </c>
      <c r="I22" s="35" t="s">
        <v>128</v>
      </c>
      <c r="J22" s="35">
        <v>0</v>
      </c>
      <c r="K22" s="35">
        <f t="shared" si="0"/>
        <v>0</v>
      </c>
      <c r="L22" s="35">
        <v>0</v>
      </c>
    </row>
    <row r="23" spans="2:12" x14ac:dyDescent="0.2">
      <c r="B23" s="19">
        <v>19</v>
      </c>
      <c r="C23" s="21" t="s">
        <v>57</v>
      </c>
      <c r="D23" s="40">
        <v>14.882014252120998</v>
      </c>
      <c r="E23" s="35">
        <v>37.034570054458662</v>
      </c>
      <c r="F23" s="35">
        <v>98.999096196509669</v>
      </c>
      <c r="G23" s="35">
        <v>22.698629245144396</v>
      </c>
      <c r="H23" s="35">
        <v>0</v>
      </c>
      <c r="I23" s="35">
        <v>1.7237</v>
      </c>
      <c r="J23" s="35">
        <v>0</v>
      </c>
      <c r="K23" s="35">
        <f t="shared" si="0"/>
        <v>175.33800974823373</v>
      </c>
      <c r="L23" s="35">
        <v>0.90341882336320001</v>
      </c>
    </row>
    <row r="24" spans="2:12" x14ac:dyDescent="0.2">
      <c r="B24" s="19">
        <v>20</v>
      </c>
      <c r="C24" s="21" t="s">
        <v>58</v>
      </c>
      <c r="D24" s="40">
        <v>1069.0732310691801</v>
      </c>
      <c r="E24" s="35">
        <v>261.23036102016562</v>
      </c>
      <c r="F24" s="35">
        <v>995.00989191659278</v>
      </c>
      <c r="G24" s="35">
        <v>108.42193783785882</v>
      </c>
      <c r="H24" s="35">
        <v>0</v>
      </c>
      <c r="I24" s="35">
        <v>41.799336530000005</v>
      </c>
      <c r="J24" s="35">
        <v>0</v>
      </c>
      <c r="K24" s="35">
        <f t="shared" si="0"/>
        <v>2475.5347583737971</v>
      </c>
      <c r="L24" s="35">
        <v>10.260422916303217</v>
      </c>
    </row>
    <row r="25" spans="2:12" x14ac:dyDescent="0.2">
      <c r="B25" s="19">
        <v>21</v>
      </c>
      <c r="C25" s="20" t="s">
        <v>59</v>
      </c>
      <c r="D25" s="40">
        <v>0</v>
      </c>
      <c r="E25" s="35">
        <v>2.5029857418E-3</v>
      </c>
      <c r="F25" s="35">
        <v>0.46317731631690023</v>
      </c>
      <c r="G25" s="35">
        <v>9.0121045322300003E-2</v>
      </c>
      <c r="H25" s="35">
        <v>0</v>
      </c>
      <c r="I25" s="35" t="s">
        <v>128</v>
      </c>
      <c r="J25" s="35">
        <v>0</v>
      </c>
      <c r="K25" s="35">
        <f t="shared" si="0"/>
        <v>0.55580134738100029</v>
      </c>
      <c r="L25" s="35">
        <v>1.809032E-7</v>
      </c>
    </row>
    <row r="26" spans="2:12" x14ac:dyDescent="0.2">
      <c r="B26" s="19">
        <v>22</v>
      </c>
      <c r="C26" s="21" t="s">
        <v>60</v>
      </c>
      <c r="D26" s="40">
        <v>2.7891797580500002E-2</v>
      </c>
      <c r="E26" s="35">
        <v>7.133429416119999E-2</v>
      </c>
      <c r="F26" s="35">
        <v>1.173018975634299</v>
      </c>
      <c r="G26" s="35">
        <v>1.1875293289800002E-2</v>
      </c>
      <c r="H26" s="35">
        <v>0</v>
      </c>
      <c r="I26" s="35">
        <v>0.2414</v>
      </c>
      <c r="J26" s="35">
        <v>0</v>
      </c>
      <c r="K26" s="35">
        <f t="shared" si="0"/>
        <v>1.5255203606657992</v>
      </c>
      <c r="L26" s="35">
        <v>3.4837369934499998E-2</v>
      </c>
    </row>
    <row r="27" spans="2:12" x14ac:dyDescent="0.2">
      <c r="B27" s="19">
        <v>23</v>
      </c>
      <c r="C27" s="20" t="s">
        <v>61</v>
      </c>
      <c r="D27" s="40">
        <v>0</v>
      </c>
      <c r="E27" s="35">
        <v>1.2389258E-5</v>
      </c>
      <c r="F27" s="35">
        <v>9.0642580639999993E-4</v>
      </c>
      <c r="G27" s="35">
        <v>0</v>
      </c>
      <c r="H27" s="35">
        <v>0</v>
      </c>
      <c r="I27" s="35" t="s">
        <v>128</v>
      </c>
      <c r="J27" s="35">
        <v>0</v>
      </c>
      <c r="K27" s="35">
        <f t="shared" si="0"/>
        <v>9.1881506439999989E-4</v>
      </c>
      <c r="L27" s="35">
        <v>2.5578402579E-3</v>
      </c>
    </row>
    <row r="28" spans="2:12" x14ac:dyDescent="0.2">
      <c r="B28" s="19">
        <v>24</v>
      </c>
      <c r="C28" s="20" t="s">
        <v>62</v>
      </c>
      <c r="D28" s="40">
        <v>5.3808962902999998E-3</v>
      </c>
      <c r="E28" s="35">
        <v>2.0589113225000003E-3</v>
      </c>
      <c r="F28" s="35">
        <v>3.874891989761803</v>
      </c>
      <c r="G28" s="35">
        <v>0.3139122895159</v>
      </c>
      <c r="H28" s="35">
        <v>0</v>
      </c>
      <c r="I28" s="35">
        <v>0.1026</v>
      </c>
      <c r="J28" s="35">
        <v>0</v>
      </c>
      <c r="K28" s="35">
        <f t="shared" si="0"/>
        <v>4.2988440868905027</v>
      </c>
      <c r="L28" s="35">
        <v>1.4368582935099999E-2</v>
      </c>
    </row>
    <row r="29" spans="2:12" x14ac:dyDescent="0.2">
      <c r="B29" s="19">
        <v>25</v>
      </c>
      <c r="C29" s="21" t="s">
        <v>63</v>
      </c>
      <c r="D29" s="40">
        <v>1356.7695000913147</v>
      </c>
      <c r="E29" s="35">
        <v>10.374523979502905</v>
      </c>
      <c r="F29" s="35">
        <v>224.94671913836771</v>
      </c>
      <c r="G29" s="35">
        <v>23.102059133685895</v>
      </c>
      <c r="H29" s="35">
        <v>0</v>
      </c>
      <c r="I29" s="35">
        <v>2.2875999999999999</v>
      </c>
      <c r="J29" s="35">
        <v>0</v>
      </c>
      <c r="K29" s="35">
        <f t="shared" si="0"/>
        <v>1617.4804023428715</v>
      </c>
      <c r="L29" s="35">
        <v>1.5337098857205023</v>
      </c>
    </row>
    <row r="30" spans="2:12" x14ac:dyDescent="0.2">
      <c r="B30" s="19">
        <v>26</v>
      </c>
      <c r="C30" s="21" t="s">
        <v>64</v>
      </c>
      <c r="D30" s="40">
        <v>244.27558464608575</v>
      </c>
      <c r="E30" s="35">
        <v>3.1065243703126009</v>
      </c>
      <c r="F30" s="35">
        <v>37.956791175845915</v>
      </c>
      <c r="G30" s="35">
        <v>13.947332182111104</v>
      </c>
      <c r="H30" s="35">
        <v>0</v>
      </c>
      <c r="I30" s="35">
        <v>0.6381</v>
      </c>
      <c r="J30" s="35">
        <v>0</v>
      </c>
      <c r="K30" s="35">
        <f t="shared" si="0"/>
        <v>299.92433237435534</v>
      </c>
      <c r="L30" s="35">
        <v>0.54478483618319984</v>
      </c>
    </row>
    <row r="31" spans="2:12" x14ac:dyDescent="0.2">
      <c r="B31" s="19">
        <v>27</v>
      </c>
      <c r="C31" s="21" t="s">
        <v>15</v>
      </c>
      <c r="D31" s="40">
        <v>0.21163725425800001</v>
      </c>
      <c r="E31" s="35">
        <v>0.35179386635479998</v>
      </c>
      <c r="F31" s="35">
        <v>2.7668629508302023</v>
      </c>
      <c r="G31" s="35">
        <v>0.24752039532180001</v>
      </c>
      <c r="H31" s="35">
        <v>0</v>
      </c>
      <c r="I31" s="35">
        <v>0.83479999999999999</v>
      </c>
      <c r="J31" s="35">
        <v>0</v>
      </c>
      <c r="K31" s="35">
        <f t="shared" si="0"/>
        <v>4.4126144667648024</v>
      </c>
      <c r="L31" s="35">
        <v>5.1014880128600004E-2</v>
      </c>
    </row>
    <row r="32" spans="2:12" x14ac:dyDescent="0.2">
      <c r="B32" s="19">
        <v>28</v>
      </c>
      <c r="C32" s="21" t="s">
        <v>65</v>
      </c>
      <c r="D32" s="40">
        <v>2.7372371451400004E-2</v>
      </c>
      <c r="E32" s="35">
        <v>1.6991996129E-3</v>
      </c>
      <c r="F32" s="35">
        <v>2.0786543751181026</v>
      </c>
      <c r="G32" s="35">
        <v>0.26426003167579992</v>
      </c>
      <c r="H32" s="35">
        <v>0</v>
      </c>
      <c r="I32" s="35" t="s">
        <v>128</v>
      </c>
      <c r="J32" s="35">
        <v>0</v>
      </c>
      <c r="K32" s="35">
        <f t="shared" si="0"/>
        <v>2.3719859778582024</v>
      </c>
      <c r="L32" s="35">
        <v>2.1057862386700002E-2</v>
      </c>
    </row>
    <row r="33" spans="2:12" x14ac:dyDescent="0.2">
      <c r="B33" s="19">
        <v>29</v>
      </c>
      <c r="C33" s="21" t="s">
        <v>66</v>
      </c>
      <c r="D33" s="40">
        <v>5.772510205093897</v>
      </c>
      <c r="E33" s="35">
        <v>4.4400483225086012</v>
      </c>
      <c r="F33" s="35">
        <v>32.224197190902721</v>
      </c>
      <c r="G33" s="35">
        <v>5.8114886289398955</v>
      </c>
      <c r="H33" s="35">
        <v>0</v>
      </c>
      <c r="I33" s="35">
        <v>0.2117</v>
      </c>
      <c r="J33" s="35">
        <v>0</v>
      </c>
      <c r="K33" s="35">
        <f t="shared" si="0"/>
        <v>48.459944347445116</v>
      </c>
      <c r="L33" s="35">
        <v>0.56908481586099968</v>
      </c>
    </row>
    <row r="34" spans="2:12" x14ac:dyDescent="0.2">
      <c r="B34" s="19">
        <v>30</v>
      </c>
      <c r="C34" s="21" t="s">
        <v>67</v>
      </c>
      <c r="D34" s="40">
        <v>12.149985502831404</v>
      </c>
      <c r="E34" s="35">
        <v>2.5627510054777005</v>
      </c>
      <c r="F34" s="35">
        <v>66.242050363889746</v>
      </c>
      <c r="G34" s="35">
        <v>8.472522053107312</v>
      </c>
      <c r="H34" s="35">
        <v>0</v>
      </c>
      <c r="I34" s="35">
        <v>0.9224</v>
      </c>
      <c r="J34" s="35">
        <v>0</v>
      </c>
      <c r="K34" s="35">
        <f t="shared" si="0"/>
        <v>90.34970892530616</v>
      </c>
      <c r="L34" s="35">
        <v>1.0029448308564994</v>
      </c>
    </row>
    <row r="35" spans="2:12" x14ac:dyDescent="0.2">
      <c r="B35" s="19">
        <v>31</v>
      </c>
      <c r="C35" s="20" t="s">
        <v>68</v>
      </c>
      <c r="D35" s="40">
        <v>0.33076624909669999</v>
      </c>
      <c r="E35" s="35">
        <v>0.30773104180639999</v>
      </c>
      <c r="F35" s="35">
        <v>0.8398596436390009</v>
      </c>
      <c r="G35" s="35">
        <v>0.18960515667620004</v>
      </c>
      <c r="H35" s="35">
        <v>0</v>
      </c>
      <c r="I35" s="35" t="s">
        <v>128</v>
      </c>
      <c r="J35" s="35">
        <v>0</v>
      </c>
      <c r="K35" s="35">
        <f t="shared" si="0"/>
        <v>1.6679620912183009</v>
      </c>
      <c r="L35" s="35">
        <v>5.0436203612300001E-2</v>
      </c>
    </row>
    <row r="36" spans="2:12" x14ac:dyDescent="0.2">
      <c r="B36" s="19">
        <v>32</v>
      </c>
      <c r="C36" s="21" t="s">
        <v>69</v>
      </c>
      <c r="D36" s="40">
        <v>194.80563112234572</v>
      </c>
      <c r="E36" s="35">
        <v>19.321312617340887</v>
      </c>
      <c r="F36" s="35">
        <v>96.168248696727545</v>
      </c>
      <c r="G36" s="35">
        <v>16.951875521926052</v>
      </c>
      <c r="H36" s="35">
        <v>0</v>
      </c>
      <c r="I36" s="35">
        <v>1.8805999999999998</v>
      </c>
      <c r="J36" s="35">
        <v>0</v>
      </c>
      <c r="K36" s="35">
        <f t="shared" si="0"/>
        <v>329.12766795834023</v>
      </c>
      <c r="L36" s="35">
        <v>1.7794961065961954</v>
      </c>
    </row>
    <row r="37" spans="2:12" x14ac:dyDescent="0.2">
      <c r="B37" s="19">
        <v>33</v>
      </c>
      <c r="C37" s="21" t="s">
        <v>114</v>
      </c>
      <c r="D37" s="40">
        <v>334.0852765792709</v>
      </c>
      <c r="E37" s="35">
        <v>10.909354400238989</v>
      </c>
      <c r="F37" s="35">
        <v>108.72274632711198</v>
      </c>
      <c r="G37" s="35">
        <v>13.642116578954379</v>
      </c>
      <c r="H37" s="40">
        <v>0</v>
      </c>
      <c r="I37" s="35">
        <v>0.69550000000000001</v>
      </c>
      <c r="J37" s="40">
        <v>0</v>
      </c>
      <c r="K37" s="35">
        <f t="shared" si="0"/>
        <v>468.05499388557621</v>
      </c>
      <c r="L37" s="35">
        <v>1.3307995828467005</v>
      </c>
    </row>
    <row r="38" spans="2:12" x14ac:dyDescent="0.2">
      <c r="B38" s="19">
        <v>34</v>
      </c>
      <c r="C38" s="21" t="s">
        <v>70</v>
      </c>
      <c r="D38" s="40">
        <v>0.19958553880630001</v>
      </c>
      <c r="E38" s="35">
        <v>9.7923673999899999E-2</v>
      </c>
      <c r="F38" s="35">
        <v>3.9218874073299013</v>
      </c>
      <c r="G38" s="35">
        <v>2.1239664805761</v>
      </c>
      <c r="H38" s="35">
        <v>0</v>
      </c>
      <c r="I38" s="35">
        <v>4.4200000000000003E-2</v>
      </c>
      <c r="J38" s="35">
        <v>0</v>
      </c>
      <c r="K38" s="35">
        <f t="shared" si="0"/>
        <v>6.3875631007122013</v>
      </c>
      <c r="L38" s="35">
        <v>1.21516772257E-2</v>
      </c>
    </row>
    <row r="39" spans="2:12" x14ac:dyDescent="0.2">
      <c r="B39" s="19">
        <v>35</v>
      </c>
      <c r="C39" s="21" t="s">
        <v>71</v>
      </c>
      <c r="D39" s="40">
        <v>226.4672744855383</v>
      </c>
      <c r="E39" s="35">
        <v>53.146078377970788</v>
      </c>
      <c r="F39" s="35">
        <v>220.49445219545976</v>
      </c>
      <c r="G39" s="35">
        <v>43.149907681571406</v>
      </c>
      <c r="H39" s="35">
        <v>0</v>
      </c>
      <c r="I39" s="35">
        <v>1.2812999999999999</v>
      </c>
      <c r="J39" s="35">
        <v>0</v>
      </c>
      <c r="K39" s="35">
        <f t="shared" si="0"/>
        <v>544.53901274054022</v>
      </c>
      <c r="L39" s="35">
        <v>1.5954603446712023</v>
      </c>
    </row>
    <row r="40" spans="2:12" x14ac:dyDescent="0.2">
      <c r="B40" s="19">
        <v>36</v>
      </c>
      <c r="C40" s="21" t="s">
        <v>72</v>
      </c>
      <c r="D40" s="40">
        <v>11.3485414987088</v>
      </c>
      <c r="E40" s="35">
        <v>1.5769191923856001</v>
      </c>
      <c r="F40" s="35">
        <v>14.741299961402781</v>
      </c>
      <c r="G40" s="35">
        <v>1.6500729629285997</v>
      </c>
      <c r="H40" s="35">
        <v>0</v>
      </c>
      <c r="I40" s="35" t="s">
        <v>128</v>
      </c>
      <c r="J40" s="35">
        <v>0</v>
      </c>
      <c r="K40" s="35">
        <f t="shared" si="0"/>
        <v>29.316833615425782</v>
      </c>
      <c r="L40" s="35">
        <v>0.28910006389810028</v>
      </c>
    </row>
    <row r="41" spans="2:12" x14ac:dyDescent="0.2">
      <c r="B41" s="19">
        <v>37</v>
      </c>
      <c r="C41" s="21" t="s">
        <v>73</v>
      </c>
      <c r="D41" s="40">
        <v>90.35713529347386</v>
      </c>
      <c r="E41" s="35">
        <v>28.29867362465572</v>
      </c>
      <c r="F41" s="35">
        <v>142.01116907214239</v>
      </c>
      <c r="G41" s="35">
        <v>30.122593221562312</v>
      </c>
      <c r="H41" s="35">
        <v>0</v>
      </c>
      <c r="I41" s="35">
        <v>3.5735999999999999</v>
      </c>
      <c r="J41" s="35">
        <v>0</v>
      </c>
      <c r="K41" s="35">
        <f t="shared" si="0"/>
        <v>294.3631712118343</v>
      </c>
      <c r="L41" s="35">
        <v>2.9494873469616967</v>
      </c>
    </row>
    <row r="42" spans="2:12" ht="15" x14ac:dyDescent="0.2">
      <c r="B42" s="22" t="s">
        <v>11</v>
      </c>
      <c r="C42" s="4"/>
      <c r="D42" s="46">
        <f t="shared" ref="D42:L42" si="1">SUM(D5:D41)</f>
        <v>5297.5844340502499</v>
      </c>
      <c r="E42" s="35">
        <f>SUM(E5:E41)</f>
        <v>565.62292281471503</v>
      </c>
      <c r="F42" s="35">
        <f t="shared" si="1"/>
        <v>2655.4037406910838</v>
      </c>
      <c r="G42" s="35">
        <f>SUM(G5:G41)</f>
        <v>402.14252036517587</v>
      </c>
      <c r="H42" s="45">
        <f t="shared" si="1"/>
        <v>0</v>
      </c>
      <c r="I42" s="45">
        <f t="shared" si="1"/>
        <v>61.758136530000016</v>
      </c>
      <c r="J42" s="45">
        <f t="shared" si="1"/>
        <v>0</v>
      </c>
      <c r="K42" s="45">
        <f t="shared" si="1"/>
        <v>8982.511754451225</v>
      </c>
      <c r="L42" s="45">
        <f t="shared" si="1"/>
        <v>30.950871381690916</v>
      </c>
    </row>
    <row r="43" spans="2:12" x14ac:dyDescent="0.2">
      <c r="B43" t="s">
        <v>89</v>
      </c>
    </row>
    <row r="45" spans="2:12" s="52" customFormat="1" x14ac:dyDescent="0.2"/>
    <row r="46" spans="2:12" s="52" customFormat="1" x14ac:dyDescent="0.2"/>
    <row r="47" spans="2:12" s="52" customFormat="1" x14ac:dyDescent="0.2"/>
    <row r="48" spans="2:12" x14ac:dyDescent="0.2">
      <c r="I48" s="52"/>
    </row>
    <row r="49" spans="9:9" x14ac:dyDescent="0.2">
      <c r="I49" s="52"/>
    </row>
  </sheetData>
  <mergeCells count="2">
    <mergeCell ref="B2:L2"/>
    <mergeCell ref="B3:L3"/>
  </mergeCells>
  <phoneticPr fontId="0" type="noConversion"/>
  <pageMargins left="0.7" right="0.7" top="0.75" bottom="0.75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Anex A1 Frmtfor AAUM disclosure</vt:lpstr>
      <vt:lpstr>Anex A2 Frmt AAUM stateUT wise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Vimal Bhatter</dc:creator>
  <cp:lastModifiedBy>Asmit Lodha</cp:lastModifiedBy>
  <cp:lastPrinted>2014-03-24T10:58:12Z</cp:lastPrinted>
  <dcterms:created xsi:type="dcterms:W3CDTF">2014-01-06T04:43:23Z</dcterms:created>
  <dcterms:modified xsi:type="dcterms:W3CDTF">2019-01-08T11:45:40Z</dcterms:modified>
</cp:coreProperties>
</file>